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CFB34CC0-72E7-4F18-ABFB-6051FD4311C2}" xr6:coauthVersionLast="43" xr6:coauthVersionMax="43" xr10:uidLastSave="{00000000-0000-0000-0000-000000000000}"/>
  <bookViews>
    <workbookView xWindow="390" yWindow="390" windowWidth="15375" windowHeight="7875" activeTab="2" xr2:uid="{40FD5D95-4929-4B6E-9960-0C10CD012ED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/>
  <c r="D23" i="3"/>
  <c r="D22" i="3" s="1"/>
  <c r="D21" i="3" s="1"/>
  <c r="D20" i="3" s="1"/>
  <c r="E23" i="3"/>
  <c r="E22" i="3" s="1"/>
  <c r="E21" i="3" s="1"/>
  <c r="E20" i="3" s="1"/>
  <c r="G23" i="3"/>
  <c r="G22" i="3" s="1"/>
  <c r="H23" i="3"/>
  <c r="H22" i="3" s="1"/>
  <c r="H21" i="3" s="1"/>
  <c r="H20" i="3" s="1"/>
  <c r="I23" i="3"/>
  <c r="I22" i="3" s="1"/>
  <c r="I21" i="3" s="1"/>
  <c r="I20" i="3" s="1"/>
  <c r="J23" i="3"/>
  <c r="J22" i="3" s="1"/>
  <c r="J21" i="3" s="1"/>
  <c r="J20" i="3" s="1"/>
  <c r="F24" i="3"/>
  <c r="K24" i="3" s="1"/>
  <c r="F25" i="3"/>
  <c r="K25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D32" i="2"/>
  <c r="D31" i="2" s="1"/>
  <c r="E32" i="2"/>
  <c r="G32" i="2"/>
  <c r="F32" i="2" s="1"/>
  <c r="K32" i="2" s="1"/>
  <c r="H32" i="2"/>
  <c r="I32" i="2"/>
  <c r="I31" i="2" s="1"/>
  <c r="J32" i="2"/>
  <c r="F33" i="2"/>
  <c r="K33" i="2"/>
  <c r="F34" i="2"/>
  <c r="K34" i="2" s="1"/>
  <c r="F35" i="2"/>
  <c r="K35" i="2"/>
  <c r="D37" i="2"/>
  <c r="D36" i="2" s="1"/>
  <c r="E37" i="2"/>
  <c r="E36" i="2" s="1"/>
  <c r="G37" i="2"/>
  <c r="G36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 s="1"/>
  <c r="D42" i="2"/>
  <c r="D41" i="2" s="1"/>
  <c r="E42" i="2"/>
  <c r="E41" i="2" s="1"/>
  <c r="F42" i="2"/>
  <c r="K42" i="2" s="1"/>
  <c r="G42" i="2"/>
  <c r="G41" i="2" s="1"/>
  <c r="F41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 s="1"/>
  <c r="D50" i="2"/>
  <c r="E50" i="2"/>
  <c r="E49" i="2" s="1"/>
  <c r="F50" i="2"/>
  <c r="K50" i="2" s="1"/>
  <c r="G50" i="2"/>
  <c r="H50" i="2"/>
  <c r="I50" i="2"/>
  <c r="J50" i="2"/>
  <c r="F51" i="2"/>
  <c r="K51" i="2"/>
  <c r="D53" i="2"/>
  <c r="D52" i="2" s="1"/>
  <c r="E53" i="2"/>
  <c r="E52" i="2" s="1"/>
  <c r="G53" i="2"/>
  <c r="G52" i="2" s="1"/>
  <c r="F52" i="2" s="1"/>
  <c r="H53" i="2"/>
  <c r="H52" i="2" s="1"/>
  <c r="I53" i="2"/>
  <c r="I52" i="2" s="1"/>
  <c r="J53" i="2"/>
  <c r="J52" i="2" s="1"/>
  <c r="F54" i="2"/>
  <c r="K54" i="2" s="1"/>
  <c r="D55" i="2"/>
  <c r="E55" i="2"/>
  <c r="F55" i="2"/>
  <c r="K55" i="2" s="1"/>
  <c r="G55" i="2"/>
  <c r="H55" i="2"/>
  <c r="I55" i="2"/>
  <c r="J55" i="2"/>
  <c r="F56" i="2"/>
  <c r="K56" i="2"/>
  <c r="D59" i="2"/>
  <c r="D58" i="2" s="1"/>
  <c r="D57" i="2" s="1"/>
  <c r="E59" i="2"/>
  <c r="E58" i="2" s="1"/>
  <c r="E57" i="2" s="1"/>
  <c r="G59" i="2"/>
  <c r="G58" i="2" s="1"/>
  <c r="H59" i="2"/>
  <c r="H58" i="2" s="1"/>
  <c r="H57" i="2" s="1"/>
  <c r="I59" i="2"/>
  <c r="I58" i="2" s="1"/>
  <c r="I57" i="2" s="1"/>
  <c r="J59" i="2"/>
  <c r="J58" i="2" s="1"/>
  <c r="J57" i="2" s="1"/>
  <c r="F60" i="2"/>
  <c r="K60" i="2" s="1"/>
  <c r="F61" i="2"/>
  <c r="K61" i="2"/>
  <c r="F62" i="2"/>
  <c r="K62" i="2" s="1"/>
  <c r="D63" i="2"/>
  <c r="E63" i="2"/>
  <c r="F63" i="2"/>
  <c r="K63" i="2" s="1"/>
  <c r="G63" i="2"/>
  <c r="H63" i="2"/>
  <c r="I63" i="2"/>
  <c r="J63" i="2"/>
  <c r="F64" i="2"/>
  <c r="K64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D33" i="1"/>
  <c r="D32" i="1" s="1"/>
  <c r="E33" i="1"/>
  <c r="G33" i="1"/>
  <c r="G32" i="1" s="1"/>
  <c r="H33" i="1"/>
  <c r="F33" i="1" s="1"/>
  <c r="K33" i="1" s="1"/>
  <c r="I33" i="1"/>
  <c r="I32" i="1" s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D43" i="1"/>
  <c r="D42" i="1" s="1"/>
  <c r="E43" i="1"/>
  <c r="E42" i="1" s="1"/>
  <c r="G43" i="1"/>
  <c r="G42" i="1" s="1"/>
  <c r="H43" i="1"/>
  <c r="F43" i="1" s="1"/>
  <c r="K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E51" i="1"/>
  <c r="G51" i="1"/>
  <c r="H51" i="1"/>
  <c r="F51" i="1" s="1"/>
  <c r="K51" i="1" s="1"/>
  <c r="I51" i="1"/>
  <c r="J51" i="1"/>
  <c r="F52" i="1"/>
  <c r="K52" i="1"/>
  <c r="D54" i="1"/>
  <c r="D53" i="1" s="1"/>
  <c r="E54" i="1"/>
  <c r="E53" i="1" s="1"/>
  <c r="G54" i="1"/>
  <c r="G53" i="1" s="1"/>
  <c r="F53" i="1" s="1"/>
  <c r="K53" i="1" s="1"/>
  <c r="H54" i="1"/>
  <c r="H53" i="1" s="1"/>
  <c r="I54" i="1"/>
  <c r="I53" i="1" s="1"/>
  <c r="J54" i="1"/>
  <c r="J53" i="1" s="1"/>
  <c r="F55" i="1"/>
  <c r="K55" i="1" s="1"/>
  <c r="F56" i="1"/>
  <c r="K56" i="1"/>
  <c r="F57" i="1"/>
  <c r="K57" i="1" s="1"/>
  <c r="D59" i="1"/>
  <c r="D58" i="1" s="1"/>
  <c r="E59" i="1"/>
  <c r="E58" i="1" s="1"/>
  <c r="G59" i="1"/>
  <c r="G58" i="1" s="1"/>
  <c r="H59" i="1"/>
  <c r="F59" i="1" s="1"/>
  <c r="K59" i="1" s="1"/>
  <c r="I59" i="1"/>
  <c r="I58" i="1" s="1"/>
  <c r="J59" i="1"/>
  <c r="J58" i="1" s="1"/>
  <c r="F60" i="1"/>
  <c r="K60" i="1"/>
  <c r="D64" i="1"/>
  <c r="D63" i="1" s="1"/>
  <c r="D62" i="1" s="1"/>
  <c r="D61" i="1" s="1"/>
  <c r="E64" i="1"/>
  <c r="E63" i="1" s="1"/>
  <c r="E62" i="1" s="1"/>
  <c r="E61" i="1" s="1"/>
  <c r="G64" i="1"/>
  <c r="G63" i="1" s="1"/>
  <c r="H64" i="1"/>
  <c r="H63" i="1" s="1"/>
  <c r="H62" i="1" s="1"/>
  <c r="H61" i="1" s="1"/>
  <c r="I64" i="1"/>
  <c r="I63" i="1" s="1"/>
  <c r="I62" i="1" s="1"/>
  <c r="I61" i="1" s="1"/>
  <c r="J64" i="1"/>
  <c r="J63" i="1" s="1"/>
  <c r="J62" i="1" s="1"/>
  <c r="J61" i="1" s="1"/>
  <c r="F65" i="1"/>
  <c r="K65" i="1" s="1"/>
  <c r="F66" i="1"/>
  <c r="K66" i="1"/>
  <c r="F67" i="1"/>
  <c r="K67" i="1" s="1"/>
  <c r="F68" i="1"/>
  <c r="K68" i="1"/>
  <c r="F69" i="1"/>
  <c r="K69" i="1" s="1"/>
  <c r="D70" i="1"/>
  <c r="E70" i="1"/>
  <c r="F70" i="1"/>
  <c r="K70" i="1" s="1"/>
  <c r="G70" i="1"/>
  <c r="H70" i="1"/>
  <c r="I70" i="1"/>
  <c r="J70" i="1"/>
  <c r="F71" i="1"/>
  <c r="K71" i="1"/>
  <c r="H11" i="3" l="1"/>
  <c r="G21" i="3"/>
  <c r="F22" i="3"/>
  <c r="K22" i="3" s="1"/>
  <c r="F17" i="3"/>
  <c r="K17" i="3" s="1"/>
  <c r="G13" i="3"/>
  <c r="F14" i="3"/>
  <c r="K14" i="3" s="1"/>
  <c r="J11" i="3"/>
  <c r="E11" i="3"/>
  <c r="I11" i="3"/>
  <c r="D11" i="3"/>
  <c r="F23" i="3"/>
  <c r="K23" i="3" s="1"/>
  <c r="F15" i="3"/>
  <c r="K15" i="3" s="1"/>
  <c r="H49" i="2"/>
  <c r="H44" i="2" s="1"/>
  <c r="D49" i="2"/>
  <c r="D44" i="2" s="1"/>
  <c r="F36" i="2"/>
  <c r="K36" i="2" s="1"/>
  <c r="J31" i="2"/>
  <c r="E31" i="2"/>
  <c r="E13" i="2" s="1"/>
  <c r="E12" i="2" s="1"/>
  <c r="E11" i="2" s="1"/>
  <c r="G14" i="2"/>
  <c r="F15" i="2"/>
  <c r="K15" i="2" s="1"/>
  <c r="G57" i="2"/>
  <c r="F57" i="2" s="1"/>
  <c r="K57" i="2" s="1"/>
  <c r="F58" i="2"/>
  <c r="K58" i="2" s="1"/>
  <c r="K52" i="2"/>
  <c r="G49" i="2"/>
  <c r="F49" i="2" s="1"/>
  <c r="G45" i="2"/>
  <c r="F46" i="2"/>
  <c r="K46" i="2" s="1"/>
  <c r="K41" i="2"/>
  <c r="J13" i="2"/>
  <c r="I49" i="2"/>
  <c r="I44" i="2" s="1"/>
  <c r="J49" i="2"/>
  <c r="J44" i="2" s="1"/>
  <c r="E44" i="2"/>
  <c r="H31" i="2"/>
  <c r="H13" i="2" s="1"/>
  <c r="H12" i="2" s="1"/>
  <c r="H11" i="2" s="1"/>
  <c r="F23" i="2"/>
  <c r="K23" i="2" s="1"/>
  <c r="G22" i="2"/>
  <c r="F22" i="2" s="1"/>
  <c r="K22" i="2" s="1"/>
  <c r="I13" i="2"/>
  <c r="D13" i="2"/>
  <c r="F59" i="2"/>
  <c r="K59" i="2" s="1"/>
  <c r="F53" i="2"/>
  <c r="K53" i="2" s="1"/>
  <c r="F47" i="2"/>
  <c r="K47" i="2" s="1"/>
  <c r="F37" i="2"/>
  <c r="K37" i="2" s="1"/>
  <c r="F24" i="2"/>
  <c r="K24" i="2" s="1"/>
  <c r="F16" i="2"/>
  <c r="K16" i="2" s="1"/>
  <c r="G31" i="2"/>
  <c r="F31" i="2" s="1"/>
  <c r="K31" i="2" s="1"/>
  <c r="J50" i="1"/>
  <c r="J45" i="1" s="1"/>
  <c r="E50" i="1"/>
  <c r="E45" i="1" s="1"/>
  <c r="F37" i="1"/>
  <c r="K37" i="1" s="1"/>
  <c r="J32" i="1"/>
  <c r="J14" i="1" s="1"/>
  <c r="J13" i="1" s="1"/>
  <c r="E32" i="1"/>
  <c r="G62" i="1"/>
  <c r="F63" i="1"/>
  <c r="K63" i="1" s="1"/>
  <c r="I50" i="1"/>
  <c r="I45" i="1" s="1"/>
  <c r="D50" i="1"/>
  <c r="D45" i="1" s="1"/>
  <c r="H45" i="1"/>
  <c r="E14" i="1"/>
  <c r="G50" i="1"/>
  <c r="H14" i="1"/>
  <c r="H13" i="1" s="1"/>
  <c r="G46" i="1"/>
  <c r="F47" i="1"/>
  <c r="K47" i="1" s="1"/>
  <c r="F24" i="1"/>
  <c r="K24" i="1" s="1"/>
  <c r="G23" i="1"/>
  <c r="F23" i="1" s="1"/>
  <c r="K23" i="1" s="1"/>
  <c r="I14" i="1"/>
  <c r="D14" i="1"/>
  <c r="G16" i="1"/>
  <c r="H58" i="1"/>
  <c r="F58" i="1" s="1"/>
  <c r="K58" i="1" s="1"/>
  <c r="F54" i="1"/>
  <c r="K54" i="1" s="1"/>
  <c r="H50" i="1"/>
  <c r="F48" i="1"/>
  <c r="K48" i="1" s="1"/>
  <c r="H42" i="1"/>
  <c r="F42" i="1" s="1"/>
  <c r="K42" i="1" s="1"/>
  <c r="F38" i="1"/>
  <c r="K38" i="1" s="1"/>
  <c r="H32" i="1"/>
  <c r="F32" i="1" s="1"/>
  <c r="K32" i="1" s="1"/>
  <c r="F25" i="1"/>
  <c r="K25" i="1" s="1"/>
  <c r="F64" i="1"/>
  <c r="K64" i="1" s="1"/>
  <c r="G20" i="3" l="1"/>
  <c r="F20" i="3" s="1"/>
  <c r="K20" i="3" s="1"/>
  <c r="F21" i="3"/>
  <c r="K21" i="3" s="1"/>
  <c r="F13" i="3"/>
  <c r="K13" i="3" s="1"/>
  <c r="G12" i="3"/>
  <c r="G44" i="2"/>
  <c r="F44" i="2" s="1"/>
  <c r="K44" i="2" s="1"/>
  <c r="F45" i="2"/>
  <c r="K45" i="2" s="1"/>
  <c r="I12" i="2"/>
  <c r="I11" i="2" s="1"/>
  <c r="J12" i="2"/>
  <c r="J11" i="2" s="1"/>
  <c r="K49" i="2"/>
  <c r="D12" i="2"/>
  <c r="D11" i="2" s="1"/>
  <c r="G13" i="2"/>
  <c r="F14" i="2"/>
  <c r="K14" i="2" s="1"/>
  <c r="J11" i="1"/>
  <c r="J12" i="1"/>
  <c r="G15" i="1"/>
  <c r="F16" i="1"/>
  <c r="K16" i="1" s="1"/>
  <c r="D13" i="1"/>
  <c r="F50" i="1"/>
  <c r="K50" i="1" s="1"/>
  <c r="G61" i="1"/>
  <c r="F61" i="1" s="1"/>
  <c r="K61" i="1" s="1"/>
  <c r="F62" i="1"/>
  <c r="K62" i="1" s="1"/>
  <c r="H11" i="1"/>
  <c r="H12" i="1"/>
  <c r="I13" i="1"/>
  <c r="E13" i="1"/>
  <c r="G45" i="1"/>
  <c r="F45" i="1" s="1"/>
  <c r="K45" i="1" s="1"/>
  <c r="F46" i="1"/>
  <c r="K46" i="1" s="1"/>
  <c r="G11" i="3" l="1"/>
  <c r="F11" i="3" s="1"/>
  <c r="K11" i="3" s="1"/>
  <c r="F12" i="3"/>
  <c r="K12" i="3" s="1"/>
  <c r="F13" i="2"/>
  <c r="K13" i="2" s="1"/>
  <c r="G12" i="2"/>
  <c r="I11" i="1"/>
  <c r="I12" i="1"/>
  <c r="F15" i="1"/>
  <c r="K15" i="1" s="1"/>
  <c r="G14" i="1"/>
  <c r="E11" i="1"/>
  <c r="E12" i="1"/>
  <c r="D11" i="1"/>
  <c r="D12" i="1"/>
  <c r="G11" i="2" l="1"/>
  <c r="F11" i="2" s="1"/>
  <c r="K11" i="2" s="1"/>
  <c r="F12" i="2"/>
  <c r="K12" i="2" s="1"/>
  <c r="G13" i="1"/>
  <c r="F14" i="1"/>
  <c r="K14" i="1" s="1"/>
  <c r="G12" i="1" l="1"/>
  <c r="F12" i="1" s="1"/>
  <c r="K12" i="1" s="1"/>
  <c r="G11" i="1"/>
  <c r="F11" i="1" s="1"/>
  <c r="K11" i="1" s="1"/>
  <c r="F13" i="1"/>
  <c r="K13" i="1" s="1"/>
</calcChain>
</file>

<file path=xl/sharedStrings.xml><?xml version="1.0" encoding="utf-8"?>
<sst xmlns="http://schemas.openxmlformats.org/spreadsheetml/2006/main" count="465" uniqueCount="240">
  <si>
    <t>CENTRALIZAT</t>
  </si>
  <si>
    <t xml:space="preserve"> Anexa 12</t>
  </si>
  <si>
    <t>Cont de executie - Venituri - Bugetul local</t>
  </si>
  <si>
    <t>Trimestrul: 4,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</si>
  <si>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</si>
  <si>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</si>
  <si>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</si>
  <si>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</si>
  <si>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</si>
  <si>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</si>
  <si>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</si>
  <si>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</si>
  <si>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</si>
  <si>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</si>
  <si>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</si>
  <si>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</si>
  <si>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</si>
  <si>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</si>
  <si>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</si>
  <si>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</si>
  <si>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</si>
  <si>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</si>
  <si>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</si>
  <si>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</si>
  <si>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</si>
  <si>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</si>
  <si>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</si>
  <si>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</si>
  <si>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</si>
  <si>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</si>
  <si>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</si>
  <si>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</si>
  <si>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</si>
  <si>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</si>
  <si>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</si>
  <si>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</si>
  <si>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</si>
  <si>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</si>
  <si>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</si>
  <si>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</si>
  <si>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</si>
  <si>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</si>
  <si>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</si>
  <si>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</si>
  <si>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</si>
  <si>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</si>
  <si>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</si>
  <si>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</si>
  <si>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</si>
  <si>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</si>
  <si>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</si>
  <si>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</si>
  <si>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</si>
  <si>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</si>
  <si>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</si>
  <si>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</si>
  <si>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</si>
  <si>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</si>
  <si>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</si>
  <si>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</si>
  <si>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</si>
  <si>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</si>
  <si>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</si>
  <si>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</si>
  <si>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</si>
  <si>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</si>
  <si>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</si>
  <si>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</si>
  <si>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</si>
  <si>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</si>
  <si>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</si>
  <si>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</si>
  <si>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</si>
  <si>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</si>
  <si>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</si>
  <si>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</si>
  <si>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</si>
  <si>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</si>
  <si>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</si>
  <si>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</si>
  <si>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</si>
  <si>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</si>
  <si>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</si>
  <si>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</si>
  <si>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</si>
  <si>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</si>
  <si>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</si>
  <si>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</si>
  <si>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</si>
  <si>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</si>
  <si>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</si>
  <si>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</si>
  <si>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</si>
  <si>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</si>
  <si>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</si>
  <si>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</si>
  <si>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</si>
  <si>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</si>
  <si>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</si>
  <si>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</si>
  <si>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</si>
  <si>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</si>
  <si>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</si>
  <si>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</si>
  <si>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</si>
  <si>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</si>
  <si>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</si>
  <si>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</si>
  <si>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</si>
  <si>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</si>
  <si>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</si>
  <si>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</si>
  <si>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</si>
  <si>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</si>
  <si>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</si>
  <si>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</si>
  <si>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</si>
  <si>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</si>
  <si>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</si>
  <si>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</si>
  <si>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</si>
  <si>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</si>
  <si>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</si>
  <si>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</si>
  <si>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</si>
  <si>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</si>
  <si>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</si>
  <si>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</si>
  <si>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</si>
  <si>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</si>
  <si>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</si>
  <si>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</si>
  <si>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</si>
  <si>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</si>
  <si>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</si>
  <si>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</si>
  <si>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</si>
  <si>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</si>
  <si>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</si>
  <si>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79</t>
  </si>
  <si>
    <t>Venituri din taxe administrative, eliberari permise (cod 34.02.02+34.02.50)</t>
  </si>
  <si>
    <t>34.02</t>
  </si>
  <si>
    <t>80</t>
  </si>
  <si>
    <t>Taxe extrajudiciare de timbru</t>
  </si>
  <si>
    <t>34.02.02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</si>
  <si>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</si>
  <si>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</si>
  <si>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</si>
  <si>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</si>
  <si>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</si>
  <si>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</si>
  <si>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</si>
  <si>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</si>
  <si>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</si>
  <si>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</si>
  <si>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</si>
  <si>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</si>
  <si>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</si>
  <si>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</si>
  <si>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</si>
  <si>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111</t>
  </si>
  <si>
    <t>II. VENITURI DIN CAPITAL (cod 39.02)</t>
  </si>
  <si>
    <t>00.15</t>
  </si>
  <si>
    <t>112</t>
  </si>
  <si>
    <t>Venituri din valorificarea unor bunuri  (cod 39.02.01+39.02.03+39.02.04+39.02.07+39.02.10)</t>
  </si>
  <si>
    <t>39.02</t>
  </si>
  <si>
    <t>113</t>
  </si>
  <si>
    <t>Venituri din valorificarea unor bunuri ale institutiilor publice</t>
  </si>
  <si>
    <t>39.02.01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</si>
  <si>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</si>
  <si>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</si>
  <si>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</si>
  <si>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</si>
  <si>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</si>
  <si>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</si>
  <si>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</si>
  <si>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</si>
  <si>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</si>
  <si>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154</t>
  </si>
  <si>
    <t>Subvenţii de la bugetul de stat către bugetele locale pentru finantarea investitiilor în sănătate(cod 42.02.16.01+42.02.16.02+42.02.16.03)</t>
  </si>
  <si>
    <t>42.02.16</t>
  </si>
  <si>
    <t>156</t>
  </si>
  <si>
    <t>Subvenţii de la bugetul de stat către bugetele locale pentru finanţarea reparaţiilor capitale în sănătate</t>
  </si>
  <si>
    <t>42.02.16.02</t>
  </si>
  <si>
    <t>166</t>
  </si>
  <si>
    <t>Subventii primite din Fondul de Interventie</t>
  </si>
  <si>
    <t>42.02.28</t>
  </si>
  <si>
    <t>170</t>
  </si>
  <si>
    <t>Subventii pentru acordarea ajutorului pentru incalzirea locuintei cu lemne, carbuni, combustibili petrolieri</t>
  </si>
  <si>
    <t>42.02.34</t>
  </si>
  <si>
    <t>175</t>
  </si>
  <si>
    <t>Subventii din bugetul de stat pentru finantarea sanatatii</t>
  </si>
  <si>
    <t>42.02.41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</si>
  <si>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</si>
  <si>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</si>
  <si>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</si>
  <si>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</si>
  <si>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</si>
  <si>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</si>
  <si>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217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</si>
  <si>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</si>
  <si>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</si>
  <si>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</si>
  <si>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dr ANEA FLORIN</t>
  </si>
  <si>
    <t>.</t>
  </si>
  <si>
    <t>CONTABIL,</t>
  </si>
  <si>
    <t>TABACARU MICA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</si>
  <si>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</si>
  <si>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</si>
  <si>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</si>
  <si>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</si>
  <si>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</si>
  <si>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</si>
  <si>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</si>
  <si>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</si>
  <si>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</si>
  <si>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</si>
  <si>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</si>
  <si>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</si>
  <si>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</si>
  <si>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65</t>
  </si>
  <si>
    <t>77</t>
  </si>
  <si>
    <t>78</t>
  </si>
  <si>
    <t>81</t>
  </si>
  <si>
    <t>97</t>
  </si>
  <si>
    <t>Transferuri voluntare,  altele decat subventiile (cod 37.02.01+37.02.50)</t>
  </si>
  <si>
    <t>37.02</t>
  </si>
  <si>
    <t>99</t>
  </si>
  <si>
    <t>114</t>
  </si>
  <si>
    <t>116</t>
  </si>
  <si>
    <t>119</t>
  </si>
  <si>
    <t>123</t>
  </si>
  <si>
    <t>141</t>
  </si>
  <si>
    <t>149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</si>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</sst>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D953-0190-414E-BC3C-0D7577828747}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D13+D58+D61</f>
        <v>4380000</v>
      </c>
      <c r="E11" s="11">
        <f>E13+E58+E61</f>
        <v>8395000</v>
      </c>
      <c r="F11" s="11">
        <f>G11+H11</f>
        <v>10309333</v>
      </c>
      <c r="G11" s="11">
        <f>G13+G58+G61</f>
        <v>1745870</v>
      </c>
      <c r="H11" s="11">
        <f>H13+H58+H61</f>
        <v>8563463</v>
      </c>
      <c r="I11" s="11">
        <f>I13+I58+I61</f>
        <v>8287012</v>
      </c>
      <c r="J11" s="11">
        <f>J13+J58+J61</f>
        <v>0</v>
      </c>
      <c r="K11" s="11">
        <f>F11-I11-J11</f>
        <v>2022321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D13-D33+D58</f>
        <v>1662000</v>
      </c>
      <c r="E12" s="11">
        <f>E13-E33+E58</f>
        <v>2374000</v>
      </c>
      <c r="F12" s="11">
        <f>G12+H12</f>
        <v>4341995</v>
      </c>
      <c r="G12" s="11">
        <f>G13-G33+G58</f>
        <v>1745870</v>
      </c>
      <c r="H12" s="11">
        <f>H13-H33+H58</f>
        <v>2596125</v>
      </c>
      <c r="I12" s="11">
        <f>I13-I33+I58</f>
        <v>2319674</v>
      </c>
      <c r="J12" s="11">
        <f>J13-J33+J58</f>
        <v>0</v>
      </c>
      <c r="K12" s="11">
        <f>F12-I12-J12</f>
        <v>2022321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3942000</v>
      </c>
      <c r="E13" s="11">
        <f>E14+E45</f>
        <v>5589000</v>
      </c>
      <c r="F13" s="11">
        <f>G13+H13</f>
        <v>7544071</v>
      </c>
      <c r="G13" s="11">
        <f>G14+G45</f>
        <v>1745870</v>
      </c>
      <c r="H13" s="11">
        <f>H14+H45</f>
        <v>5798201</v>
      </c>
      <c r="I13" s="11">
        <f>I14+I45</f>
        <v>5521750</v>
      </c>
      <c r="J13" s="11">
        <f>J14+J45</f>
        <v>0</v>
      </c>
      <c r="K13" s="11">
        <f>F13-I13-J13</f>
        <v>2022321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D15+D23+D32+D42</f>
        <v>3820000</v>
      </c>
      <c r="E14" s="11">
        <f>E15+E23+E32+E42</f>
        <v>5467000</v>
      </c>
      <c r="F14" s="11">
        <f>G14+H14</f>
        <v>6765690</v>
      </c>
      <c r="G14" s="11">
        <f>G15+G23+G32+G42</f>
        <v>1082140</v>
      </c>
      <c r="H14" s="11">
        <f>H15+H23+H32+H42</f>
        <v>5683550</v>
      </c>
      <c r="I14" s="11">
        <f>I15+I23+I32+I42</f>
        <v>5415908</v>
      </c>
      <c r="J14" s="11">
        <f>J15+J23+J32+J42</f>
        <v>0</v>
      </c>
      <c r="K14" s="11">
        <f>F14-I14-J14</f>
        <v>1349782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933000</v>
      </c>
      <c r="E15" s="11">
        <f>+E16</f>
        <v>1625000</v>
      </c>
      <c r="F15" s="11">
        <f>G15+H15</f>
        <v>1568018</v>
      </c>
      <c r="G15" s="11">
        <f>+G16</f>
        <v>0</v>
      </c>
      <c r="H15" s="11">
        <f>+H16</f>
        <v>1568018</v>
      </c>
      <c r="I15" s="11">
        <f>+I16</f>
        <v>1568018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933000</v>
      </c>
      <c r="E16" s="11">
        <f>E17+E19</f>
        <v>1625000</v>
      </c>
      <c r="F16" s="11">
        <f>G16+H16</f>
        <v>1568018</v>
      </c>
      <c r="G16" s="11">
        <f>G17+G19</f>
        <v>0</v>
      </c>
      <c r="H16" s="11">
        <f>H17+H19</f>
        <v>1568018</v>
      </c>
      <c r="I16" s="11">
        <f>I17+I19</f>
        <v>1568018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10000</v>
      </c>
      <c r="F17" s="11">
        <f>G17+H17</f>
        <v>5868</v>
      </c>
      <c r="G17" s="11">
        <f>+G18</f>
        <v>0</v>
      </c>
      <c r="H17" s="11">
        <f>+H18</f>
        <v>5868</v>
      </c>
      <c r="I17" s="11">
        <f>+I18</f>
        <v>5868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10000</v>
      </c>
      <c r="F18" s="11">
        <f>G18+H18</f>
        <v>5868</v>
      </c>
      <c r="G18" s="11">
        <v>0</v>
      </c>
      <c r="H18" s="11">
        <v>5868</v>
      </c>
      <c r="I18" s="11">
        <v>5868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923000</v>
      </c>
      <c r="E19" s="11">
        <f>E20+E21+E22</f>
        <v>1615000</v>
      </c>
      <c r="F19" s="11">
        <f>G19+H19</f>
        <v>1562150</v>
      </c>
      <c r="G19" s="11">
        <f>G20+G21+G22</f>
        <v>0</v>
      </c>
      <c r="H19" s="11">
        <f>H20+H21+H22</f>
        <v>1562150</v>
      </c>
      <c r="I19" s="11">
        <f>I20+I21+I22</f>
        <v>1562150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749000</v>
      </c>
      <c r="E20" s="11">
        <v>748000</v>
      </c>
      <c r="F20" s="11">
        <f>G20+H20</f>
        <v>756571</v>
      </c>
      <c r="G20" s="11">
        <v>0</v>
      </c>
      <c r="H20" s="11">
        <v>756571</v>
      </c>
      <c r="I20" s="11">
        <v>756571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174000</v>
      </c>
      <c r="E21" s="11">
        <v>167000</v>
      </c>
      <c r="F21" s="11">
        <f>G21+H21</f>
        <v>164135</v>
      </c>
      <c r="G21" s="11">
        <v>0</v>
      </c>
      <c r="H21" s="11">
        <v>164135</v>
      </c>
      <c r="I21" s="11">
        <v>164135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700000</v>
      </c>
      <c r="F22" s="11">
        <f>G22+H22</f>
        <v>641444</v>
      </c>
      <c r="G22" s="11">
        <v>0</v>
      </c>
      <c r="H22" s="11">
        <v>641444</v>
      </c>
      <c r="I22" s="11">
        <v>641444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493000</v>
      </c>
      <c r="E23" s="11">
        <f>E24</f>
        <v>493000</v>
      </c>
      <c r="F23" s="11">
        <f>G23+H23</f>
        <v>1767533</v>
      </c>
      <c r="G23" s="11">
        <f>G24</f>
        <v>994319</v>
      </c>
      <c r="H23" s="11">
        <f>H24</f>
        <v>773214</v>
      </c>
      <c r="I23" s="11">
        <f>I24</f>
        <v>521237</v>
      </c>
      <c r="J23" s="11">
        <f>J24</f>
        <v>0</v>
      </c>
      <c r="K23" s="11">
        <f>F23-I23-J23</f>
        <v>1246296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493000</v>
      </c>
      <c r="E24" s="11">
        <f>E25+E28</f>
        <v>493000</v>
      </c>
      <c r="F24" s="11">
        <f>G24+H24</f>
        <v>1767533</v>
      </c>
      <c r="G24" s="11">
        <f>G25+G28</f>
        <v>994319</v>
      </c>
      <c r="H24" s="11">
        <f>H25+H28</f>
        <v>773214</v>
      </c>
      <c r="I24" s="11">
        <f>I25+I28</f>
        <v>521237</v>
      </c>
      <c r="J24" s="11">
        <f>J25+J28</f>
        <v>0</v>
      </c>
      <c r="K24" s="11">
        <f>F24-I24-J24</f>
        <v>1246296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160000</v>
      </c>
      <c r="E25" s="11">
        <f>E26+E27</f>
        <v>160000</v>
      </c>
      <c r="F25" s="11">
        <f>G25+H25</f>
        <v>471952</v>
      </c>
      <c r="G25" s="11">
        <f>G26+G27</f>
        <v>99663</v>
      </c>
      <c r="H25" s="11">
        <f>H26+H27</f>
        <v>372289</v>
      </c>
      <c r="I25" s="11">
        <f>I26+I27</f>
        <v>230417</v>
      </c>
      <c r="J25" s="11">
        <f>J26+J27</f>
        <v>0</v>
      </c>
      <c r="K25" s="11">
        <f>F25-I25-J25</f>
        <v>241535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25000</v>
      </c>
      <c r="E26" s="11">
        <v>25000</v>
      </c>
      <c r="F26" s="11">
        <f>G26+H26</f>
        <v>60147</v>
      </c>
      <c r="G26" s="11">
        <v>36418</v>
      </c>
      <c r="H26" s="11">
        <v>23729</v>
      </c>
      <c r="I26" s="11">
        <v>20907</v>
      </c>
      <c r="J26" s="11">
        <v>0</v>
      </c>
      <c r="K26" s="11">
        <f>F26-I26-J26</f>
        <v>39240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135000</v>
      </c>
      <c r="E27" s="11">
        <v>135000</v>
      </c>
      <c r="F27" s="11">
        <f>G27+H27</f>
        <v>411805</v>
      </c>
      <c r="G27" s="11">
        <v>63245</v>
      </c>
      <c r="H27" s="11">
        <v>348560</v>
      </c>
      <c r="I27" s="11">
        <v>209510</v>
      </c>
      <c r="J27" s="11">
        <v>0</v>
      </c>
      <c r="K27" s="11">
        <f>F27-I27-J27</f>
        <v>202295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333000</v>
      </c>
      <c r="E28" s="11">
        <f>E29+E30+E31</f>
        <v>333000</v>
      </c>
      <c r="F28" s="11">
        <f>G28+H28</f>
        <v>1295581</v>
      </c>
      <c r="G28" s="11">
        <f>G29+G30+G31</f>
        <v>894656</v>
      </c>
      <c r="H28" s="11">
        <f>H29+H30+H31</f>
        <v>400925</v>
      </c>
      <c r="I28" s="11">
        <f>I29+I30+I31</f>
        <v>290820</v>
      </c>
      <c r="J28" s="11">
        <f>J29+J30+J31</f>
        <v>0</v>
      </c>
      <c r="K28" s="11">
        <f>F28-I28-J28</f>
        <v>1004761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65000</v>
      </c>
      <c r="E29" s="11">
        <v>65000</v>
      </c>
      <c r="F29" s="11">
        <f>G29+H29</f>
        <v>190999</v>
      </c>
      <c r="G29" s="11">
        <v>126006</v>
      </c>
      <c r="H29" s="11">
        <v>64993</v>
      </c>
      <c r="I29" s="11">
        <v>55752</v>
      </c>
      <c r="J29" s="11">
        <v>0</v>
      </c>
      <c r="K29" s="11">
        <f>F29-I29-J29</f>
        <v>135247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18000</v>
      </c>
      <c r="E30" s="11">
        <v>18000</v>
      </c>
      <c r="F30" s="11">
        <f>G30+H30</f>
        <v>21822</v>
      </c>
      <c r="G30" s="11">
        <v>4187</v>
      </c>
      <c r="H30" s="11">
        <v>17635</v>
      </c>
      <c r="I30" s="11">
        <v>11604</v>
      </c>
      <c r="J30" s="11">
        <v>0</v>
      </c>
      <c r="K30" s="11">
        <f>F30-I30-J30</f>
        <v>10218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250000</v>
      </c>
      <c r="E31" s="11">
        <v>250000</v>
      </c>
      <c r="F31" s="11">
        <f>G31+H31</f>
        <v>1082760</v>
      </c>
      <c r="G31" s="11">
        <v>764463</v>
      </c>
      <c r="H31" s="11">
        <v>318297</v>
      </c>
      <c r="I31" s="11">
        <v>223464</v>
      </c>
      <c r="J31" s="11">
        <v>0</v>
      </c>
      <c r="K31" s="11">
        <f>F31-I31-J31</f>
        <v>859296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2376000</v>
      </c>
      <c r="E32" s="11">
        <f>E33+E37</f>
        <v>3331000</v>
      </c>
      <c r="F32" s="11">
        <f>G32+H32</f>
        <v>3411461</v>
      </c>
      <c r="G32" s="11">
        <f>G33+G37</f>
        <v>85068</v>
      </c>
      <c r="H32" s="11">
        <f>H33+H37</f>
        <v>3326393</v>
      </c>
      <c r="I32" s="11">
        <f>I33+I37</f>
        <v>3310664</v>
      </c>
      <c r="J32" s="11">
        <f>J33+J37</f>
        <v>0</v>
      </c>
      <c r="K32" s="11">
        <f>F32-I32-J32</f>
        <v>100797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2280000</v>
      </c>
      <c r="E33" s="11">
        <f>+E34+E35+E36</f>
        <v>3235000</v>
      </c>
      <c r="F33" s="11">
        <f>G33+H33</f>
        <v>3221914</v>
      </c>
      <c r="G33" s="11">
        <f>+G34+G35+G36</f>
        <v>0</v>
      </c>
      <c r="H33" s="11">
        <f>+H34+H35+H36</f>
        <v>3221914</v>
      </c>
      <c r="I33" s="11">
        <f>+I34+I35+I36</f>
        <v>3221914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884000</v>
      </c>
      <c r="E34" s="11">
        <v>1045000</v>
      </c>
      <c r="F34" s="11">
        <f>G34+H34</f>
        <v>1027914</v>
      </c>
      <c r="G34" s="11">
        <v>0</v>
      </c>
      <c r="H34" s="11">
        <v>1027914</v>
      </c>
      <c r="I34" s="11">
        <v>1027914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30000</v>
      </c>
      <c r="E35" s="11">
        <v>30000</v>
      </c>
      <c r="F35" s="11">
        <f>G35+H35</f>
        <v>30000</v>
      </c>
      <c r="G35" s="11">
        <v>0</v>
      </c>
      <c r="H35" s="11">
        <v>30000</v>
      </c>
      <c r="I35" s="11">
        <v>30000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1366000</v>
      </c>
      <c r="E36" s="11">
        <v>2160000</v>
      </c>
      <c r="F36" s="11">
        <f>G36+H36</f>
        <v>2164000</v>
      </c>
      <c r="G36" s="11">
        <v>0</v>
      </c>
      <c r="H36" s="11">
        <v>2164000</v>
      </c>
      <c r="I36" s="11">
        <v>2164000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96000</v>
      </c>
      <c r="E37" s="11">
        <f>E38+E41</f>
        <v>96000</v>
      </c>
      <c r="F37" s="11">
        <f>G37+H37</f>
        <v>189547</v>
      </c>
      <c r="G37" s="11">
        <f>G38+G41</f>
        <v>85068</v>
      </c>
      <c r="H37" s="11">
        <f>H38+H41</f>
        <v>104479</v>
      </c>
      <c r="I37" s="11">
        <f>I38+I41</f>
        <v>88750</v>
      </c>
      <c r="J37" s="11">
        <f>J38+J41</f>
        <v>0</v>
      </c>
      <c r="K37" s="11">
        <f>F37-I37-J37</f>
        <v>100797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96000</v>
      </c>
      <c r="E38" s="11">
        <f>E39+E40</f>
        <v>96000</v>
      </c>
      <c r="F38" s="11">
        <f>G38+H38</f>
        <v>189493</v>
      </c>
      <c r="G38" s="11">
        <f>G39+G40</f>
        <v>85068</v>
      </c>
      <c r="H38" s="11">
        <f>H39+H40</f>
        <v>104425</v>
      </c>
      <c r="I38" s="11">
        <f>I39+I40</f>
        <v>88696</v>
      </c>
      <c r="J38" s="11">
        <f>J39+J40</f>
        <v>0</v>
      </c>
      <c r="K38" s="11">
        <f>F38-I38-J38</f>
        <v>100797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64000</v>
      </c>
      <c r="E39" s="11">
        <v>64000</v>
      </c>
      <c r="F39" s="11">
        <f>G39+H39</f>
        <v>149265</v>
      </c>
      <c r="G39" s="11">
        <v>80175</v>
      </c>
      <c r="H39" s="11">
        <v>69090</v>
      </c>
      <c r="I39" s="11">
        <v>55252</v>
      </c>
      <c r="J39" s="11">
        <v>0</v>
      </c>
      <c r="K39" s="11">
        <f>F39-I39-J39</f>
        <v>94013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32000</v>
      </c>
      <c r="E40" s="11">
        <v>32000</v>
      </c>
      <c r="F40" s="11">
        <f>G40+H40</f>
        <v>40228</v>
      </c>
      <c r="G40" s="11">
        <v>4893</v>
      </c>
      <c r="H40" s="11">
        <v>35335</v>
      </c>
      <c r="I40" s="11">
        <v>33444</v>
      </c>
      <c r="J40" s="11">
        <v>0</v>
      </c>
      <c r="K40" s="11">
        <f>F40-I40-J40</f>
        <v>6784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54</v>
      </c>
      <c r="G41" s="11">
        <v>0</v>
      </c>
      <c r="H41" s="11">
        <v>54</v>
      </c>
      <c r="I41" s="11">
        <v>54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18000</v>
      </c>
      <c r="E42" s="11">
        <f>E43</f>
        <v>18000</v>
      </c>
      <c r="F42" s="11">
        <f>G42+H42</f>
        <v>18678</v>
      </c>
      <c r="G42" s="11">
        <f>G43</f>
        <v>2753</v>
      </c>
      <c r="H42" s="11">
        <f>H43</f>
        <v>15925</v>
      </c>
      <c r="I42" s="11">
        <f>I43</f>
        <v>15989</v>
      </c>
      <c r="J42" s="11">
        <f>J43</f>
        <v>0</v>
      </c>
      <c r="K42" s="11">
        <f>F42-I42-J42</f>
        <v>2689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18000</v>
      </c>
      <c r="E43" s="11">
        <f>E44</f>
        <v>18000</v>
      </c>
      <c r="F43" s="11">
        <f>G43+H43</f>
        <v>18678</v>
      </c>
      <c r="G43" s="11">
        <f>G44</f>
        <v>2753</v>
      </c>
      <c r="H43" s="11">
        <f>H44</f>
        <v>15925</v>
      </c>
      <c r="I43" s="11">
        <f>I44</f>
        <v>15989</v>
      </c>
      <c r="J43" s="11">
        <f>J44</f>
        <v>0</v>
      </c>
      <c r="K43" s="11">
        <f>F43-I43-J43</f>
        <v>2689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18000</v>
      </c>
      <c r="E44" s="11">
        <v>18000</v>
      </c>
      <c r="F44" s="11">
        <f>G44+H44</f>
        <v>18678</v>
      </c>
      <c r="G44" s="11">
        <v>2753</v>
      </c>
      <c r="H44" s="11">
        <v>15925</v>
      </c>
      <c r="I44" s="11">
        <v>15989</v>
      </c>
      <c r="J44" s="11">
        <v>0</v>
      </c>
      <c r="K44" s="11">
        <f>F44-I44-J44</f>
        <v>2689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122000</v>
      </c>
      <c r="E45" s="11">
        <f>E46+E50</f>
        <v>122000</v>
      </c>
      <c r="F45" s="11">
        <f>G45+H45</f>
        <v>778381</v>
      </c>
      <c r="G45" s="11">
        <f>G46+G50</f>
        <v>663730</v>
      </c>
      <c r="H45" s="11">
        <f>H46+H50</f>
        <v>114651</v>
      </c>
      <c r="I45" s="11">
        <f>I46+I50</f>
        <v>105842</v>
      </c>
      <c r="J45" s="11">
        <f>J46+J50</f>
        <v>0</v>
      </c>
      <c r="K45" s="11">
        <f>F45-I45-J45</f>
        <v>672539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25000</v>
      </c>
      <c r="E46" s="11">
        <f>E47</f>
        <v>25000</v>
      </c>
      <c r="F46" s="11">
        <f>G46+H46</f>
        <v>49517</v>
      </c>
      <c r="G46" s="11">
        <f>G47</f>
        <v>24527</v>
      </c>
      <c r="H46" s="11">
        <f>H47</f>
        <v>24990</v>
      </c>
      <c r="I46" s="11">
        <f>I47</f>
        <v>12826</v>
      </c>
      <c r="J46" s="11">
        <f>J47</f>
        <v>0</v>
      </c>
      <c r="K46" s="11">
        <f>F46-I46-J46</f>
        <v>36691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25000</v>
      </c>
      <c r="E47" s="11">
        <f>+E48</f>
        <v>25000</v>
      </c>
      <c r="F47" s="11">
        <f>G47+H47</f>
        <v>49517</v>
      </c>
      <c r="G47" s="11">
        <f>+G48</f>
        <v>24527</v>
      </c>
      <c r="H47" s="11">
        <f>+H48</f>
        <v>24990</v>
      </c>
      <c r="I47" s="11">
        <f>+I48</f>
        <v>12826</v>
      </c>
      <c r="J47" s="11">
        <f>+J48</f>
        <v>0</v>
      </c>
      <c r="K47" s="11">
        <f>F47-I47-J47</f>
        <v>36691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25000</v>
      </c>
      <c r="E48" s="11">
        <f>E49</f>
        <v>25000</v>
      </c>
      <c r="F48" s="11">
        <f>G48+H48</f>
        <v>49517</v>
      </c>
      <c r="G48" s="11">
        <f>G49</f>
        <v>24527</v>
      </c>
      <c r="H48" s="11">
        <f>H49</f>
        <v>24990</v>
      </c>
      <c r="I48" s="11">
        <f>I49</f>
        <v>12826</v>
      </c>
      <c r="J48" s="11">
        <f>J49</f>
        <v>0</v>
      </c>
      <c r="K48" s="11">
        <f>F48-I48-J48</f>
        <v>36691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25000</v>
      </c>
      <c r="E49" s="11">
        <v>25000</v>
      </c>
      <c r="F49" s="11">
        <f>G49+H49</f>
        <v>49517</v>
      </c>
      <c r="G49" s="11">
        <v>24527</v>
      </c>
      <c r="H49" s="11">
        <v>24990</v>
      </c>
      <c r="I49" s="11">
        <v>12826</v>
      </c>
      <c r="J49" s="11">
        <v>0</v>
      </c>
      <c r="K49" s="11">
        <f>F49-I49-J49</f>
        <v>36691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+D51+D53</f>
        <v>97000</v>
      </c>
      <c r="E50" s="11">
        <f>+E51+E53</f>
        <v>97000</v>
      </c>
      <c r="F50" s="11">
        <f>G50+H50</f>
        <v>728864</v>
      </c>
      <c r="G50" s="11">
        <f>+G51+G53</f>
        <v>639203</v>
      </c>
      <c r="H50" s="11">
        <f>+H51+H53</f>
        <v>89661</v>
      </c>
      <c r="I50" s="11">
        <f>+I51+I53</f>
        <v>93016</v>
      </c>
      <c r="J50" s="11">
        <f>+J51+J53</f>
        <v>0</v>
      </c>
      <c r="K50" s="11">
        <f>F50-I50-J50</f>
        <v>635848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7000</v>
      </c>
      <c r="E51" s="11">
        <f>E52</f>
        <v>7000</v>
      </c>
      <c r="F51" s="11">
        <f>G51+H51</f>
        <v>18028</v>
      </c>
      <c r="G51" s="11">
        <f>G52</f>
        <v>0</v>
      </c>
      <c r="H51" s="11">
        <f>H52</f>
        <v>18028</v>
      </c>
      <c r="I51" s="11">
        <f>I52</f>
        <v>18028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7000</v>
      </c>
      <c r="E52" s="11">
        <v>7000</v>
      </c>
      <c r="F52" s="11">
        <f>G52+H52</f>
        <v>18028</v>
      </c>
      <c r="G52" s="11">
        <v>0</v>
      </c>
      <c r="H52" s="11">
        <v>18028</v>
      </c>
      <c r="I52" s="11">
        <v>18028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90000</v>
      </c>
      <c r="E53" s="11">
        <f>E54</f>
        <v>90000</v>
      </c>
      <c r="F53" s="11">
        <f>G53+H53</f>
        <v>710836</v>
      </c>
      <c r="G53" s="11">
        <f>G54</f>
        <v>639203</v>
      </c>
      <c r="H53" s="11">
        <f>H54</f>
        <v>71633</v>
      </c>
      <c r="I53" s="11">
        <f>I54</f>
        <v>74988</v>
      </c>
      <c r="J53" s="11">
        <f>J54</f>
        <v>0</v>
      </c>
      <c r="K53" s="11">
        <f>F53-I53-J53</f>
        <v>635848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90000</v>
      </c>
      <c r="E54" s="11">
        <f>E55</f>
        <v>90000</v>
      </c>
      <c r="F54" s="11">
        <f>G54+H54</f>
        <v>710836</v>
      </c>
      <c r="G54" s="11">
        <f>G55</f>
        <v>639203</v>
      </c>
      <c r="H54" s="11">
        <f>H55</f>
        <v>71633</v>
      </c>
      <c r="I54" s="11">
        <f>I55</f>
        <v>74988</v>
      </c>
      <c r="J54" s="11">
        <f>J55</f>
        <v>0</v>
      </c>
      <c r="K54" s="11">
        <f>F54-I54-J54</f>
        <v>635848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90000</v>
      </c>
      <c r="E55" s="11">
        <v>90000</v>
      </c>
      <c r="F55" s="11">
        <f>G55+H55</f>
        <v>710836</v>
      </c>
      <c r="G55" s="11">
        <v>639203</v>
      </c>
      <c r="H55" s="11">
        <v>71633</v>
      </c>
      <c r="I55" s="11">
        <v>74988</v>
      </c>
      <c r="J55" s="11">
        <v>0</v>
      </c>
      <c r="K55" s="11">
        <f>F55-I55-J55</f>
        <v>635848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v>-974000</v>
      </c>
      <c r="E56" s="11">
        <v>-1717000</v>
      </c>
      <c r="F56" s="11">
        <f>G56+H56</f>
        <v>-1535100</v>
      </c>
      <c r="G56" s="11">
        <v>0</v>
      </c>
      <c r="H56" s="11">
        <v>-1535100</v>
      </c>
      <c r="I56" s="11">
        <v>-1535100</v>
      </c>
      <c r="J56" s="11"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974000</v>
      </c>
      <c r="E57" s="11">
        <v>1717000</v>
      </c>
      <c r="F57" s="11">
        <f>G57+H57</f>
        <v>1535100</v>
      </c>
      <c r="G57" s="11">
        <v>0</v>
      </c>
      <c r="H57" s="11">
        <v>1535100</v>
      </c>
      <c r="I57" s="11">
        <v>1535100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0</v>
      </c>
      <c r="E58" s="11">
        <f>E59</f>
        <v>20000</v>
      </c>
      <c r="F58" s="11">
        <f>G58+H58</f>
        <v>19838</v>
      </c>
      <c r="G58" s="11">
        <f>G59</f>
        <v>0</v>
      </c>
      <c r="H58" s="11">
        <f>H59</f>
        <v>19838</v>
      </c>
      <c r="I58" s="11">
        <f>I59</f>
        <v>19838</v>
      </c>
      <c r="J58" s="11">
        <f>J59</f>
        <v>0</v>
      </c>
      <c r="K58" s="11">
        <f>F58-I58-J58</f>
        <v>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D60</f>
        <v>0</v>
      </c>
      <c r="E59" s="11">
        <f>E60</f>
        <v>20000</v>
      </c>
      <c r="F59" s="11">
        <f>G59+H59</f>
        <v>19838</v>
      </c>
      <c r="G59" s="11">
        <f>G60</f>
        <v>0</v>
      </c>
      <c r="H59" s="11">
        <f>H60</f>
        <v>19838</v>
      </c>
      <c r="I59" s="11">
        <f>I60</f>
        <v>19838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20000</v>
      </c>
      <c r="F60" s="11">
        <f>G60+H60</f>
        <v>19838</v>
      </c>
      <c r="G60" s="11">
        <v>0</v>
      </c>
      <c r="H60" s="11">
        <v>19838</v>
      </c>
      <c r="I60" s="11">
        <v>19838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f>D62</f>
        <v>438000</v>
      </c>
      <c r="E61" s="11">
        <f>E62</f>
        <v>2786000</v>
      </c>
      <c r="F61" s="11">
        <f>G61+H61</f>
        <v>2745424</v>
      </c>
      <c r="G61" s="11">
        <f>G62</f>
        <v>0</v>
      </c>
      <c r="H61" s="11">
        <f>H62</f>
        <v>2745424</v>
      </c>
      <c r="I61" s="11">
        <f>I62</f>
        <v>2745424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D63+D70</f>
        <v>438000</v>
      </c>
      <c r="E62" s="11">
        <f>E63+E70</f>
        <v>2786000</v>
      </c>
      <c r="F62" s="11">
        <f>G62+H62</f>
        <v>2745424</v>
      </c>
      <c r="G62" s="11">
        <f>G63+G70</f>
        <v>0</v>
      </c>
      <c r="H62" s="11">
        <f>H63+H70</f>
        <v>2745424</v>
      </c>
      <c r="I62" s="11">
        <f>I63+I70</f>
        <v>2745424</v>
      </c>
      <c r="J62" s="11">
        <f>J63+J70</f>
        <v>0</v>
      </c>
      <c r="K62" s="11">
        <f>F62-I62-J62</f>
        <v>0</v>
      </c>
    </row>
    <row r="63" spans="1:11" s="6" customFormat="1" ht="96" x14ac:dyDescent="0.25">
      <c r="A63" s="10" t="s">
        <v>175</v>
      </c>
      <c r="B63" s="10" t="s">
        <v>176</v>
      </c>
      <c r="C63" s="10" t="s">
        <v>177</v>
      </c>
      <c r="D63" s="11">
        <f>+D64+D66+D67+D68+D69</f>
        <v>438000</v>
      </c>
      <c r="E63" s="11">
        <f>+E64+E66+E67+E68+E69</f>
        <v>2761100</v>
      </c>
      <c r="F63" s="11">
        <f>G63+H63</f>
        <v>2720590</v>
      </c>
      <c r="G63" s="11">
        <f>+G64+G66+G67+G68+G69</f>
        <v>0</v>
      </c>
      <c r="H63" s="11">
        <f>+H64+H66+H67+H68+H69</f>
        <v>2720590</v>
      </c>
      <c r="I63" s="11">
        <f>+I64+I66+I67+I68+I69</f>
        <v>2720590</v>
      </c>
      <c r="J63" s="11">
        <f>+J64+J66+J67+J68+J69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61000</v>
      </c>
      <c r="E64" s="11">
        <f>+E65</f>
        <v>0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61000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0</v>
      </c>
      <c r="E66" s="11">
        <v>860000</v>
      </c>
      <c r="F66" s="11">
        <f>G66+H66</f>
        <v>860000</v>
      </c>
      <c r="G66" s="11">
        <v>0</v>
      </c>
      <c r="H66" s="11">
        <v>860000</v>
      </c>
      <c r="I66" s="11">
        <v>860000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v>1900</v>
      </c>
      <c r="E67" s="11">
        <v>20700</v>
      </c>
      <c r="F67" s="11">
        <f>G67+H67</f>
        <v>20695</v>
      </c>
      <c r="G67" s="11">
        <v>0</v>
      </c>
      <c r="H67" s="11">
        <v>20695</v>
      </c>
      <c r="I67" s="11">
        <v>20695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61000</v>
      </c>
      <c r="F68" s="11">
        <f>G68+H68</f>
        <v>20516</v>
      </c>
      <c r="G68" s="11">
        <v>0</v>
      </c>
      <c r="H68" s="11">
        <v>20516</v>
      </c>
      <c r="I68" s="11">
        <v>20516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375100</v>
      </c>
      <c r="E69" s="11">
        <v>1819400</v>
      </c>
      <c r="F69" s="11">
        <f>G69+H69</f>
        <v>1819379</v>
      </c>
      <c r="G69" s="11">
        <v>0</v>
      </c>
      <c r="H69" s="11">
        <v>1819379</v>
      </c>
      <c r="I69" s="11">
        <v>1819379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+D71</f>
        <v>0</v>
      </c>
      <c r="E70" s="11">
        <f>+E71</f>
        <v>24900</v>
      </c>
      <c r="F70" s="11">
        <f>G70+H70</f>
        <v>24834</v>
      </c>
      <c r="G70" s="11">
        <f>+G71</f>
        <v>0</v>
      </c>
      <c r="H70" s="11">
        <f>+H71</f>
        <v>24834</v>
      </c>
      <c r="I70" s="11">
        <f>+I71</f>
        <v>24834</v>
      </c>
      <c r="J70" s="11">
        <f>+J71</f>
        <v>0</v>
      </c>
      <c r="K70" s="11">
        <f>F70-I70-J70</f>
        <v>0</v>
      </c>
    </row>
    <row r="71" spans="1:12" s="6" customFormat="1" ht="43.5" x14ac:dyDescent="0.25">
      <c r="A71" s="10" t="s">
        <v>199</v>
      </c>
      <c r="B71" s="10" t="s">
        <v>200</v>
      </c>
      <c r="C71" s="10" t="s">
        <v>201</v>
      </c>
      <c r="D71" s="11">
        <v>0</v>
      </c>
      <c r="E71" s="11">
        <v>24900</v>
      </c>
      <c r="F71" s="11">
        <f>G71+H71</f>
        <v>24834</v>
      </c>
      <c r="G71" s="11">
        <v>0</v>
      </c>
      <c r="H71" s="11">
        <v>24834</v>
      </c>
      <c r="I71" s="11">
        <v>24834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 t="s">
        <v>204</v>
      </c>
      <c r="F73" s="13"/>
      <c r="G73" s="13"/>
      <c r="H73" s="13"/>
      <c r="I73" s="13" t="s">
        <v>205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 t="s">
        <v>204</v>
      </c>
      <c r="F74" s="3"/>
      <c r="G74" s="3"/>
      <c r="H74" s="3"/>
      <c r="I74" s="3" t="s">
        <v>206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B4E41-BD80-4C92-BA31-A17295907218}">
  <dimension ref="A1:T13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208</v>
      </c>
      <c r="C11" s="10" t="s">
        <v>21</v>
      </c>
      <c r="D11" s="11">
        <f>D12+D57</f>
        <v>2969900</v>
      </c>
      <c r="E11" s="11">
        <f>E12+E57</f>
        <v>4838600</v>
      </c>
      <c r="F11" s="11">
        <f>G11+H11</f>
        <v>6935016</v>
      </c>
      <c r="G11" s="11">
        <f>G12+G57</f>
        <v>1745870</v>
      </c>
      <c r="H11" s="11">
        <f>H12+H57</f>
        <v>5189146</v>
      </c>
      <c r="I11" s="11">
        <f>I12+I57</f>
        <v>4912695</v>
      </c>
      <c r="J11" s="11">
        <f>J12+J57</f>
        <v>0</v>
      </c>
      <c r="K11" s="11">
        <f>F11-I11-J11</f>
        <v>2022321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2968000</v>
      </c>
      <c r="E12" s="11">
        <f>E13+E44</f>
        <v>3872000</v>
      </c>
      <c r="F12" s="11">
        <f>G12+H12</f>
        <v>6008971</v>
      </c>
      <c r="G12" s="11">
        <f>G13+G44</f>
        <v>1745870</v>
      </c>
      <c r="H12" s="11">
        <f>H13+H44</f>
        <v>4263101</v>
      </c>
      <c r="I12" s="11">
        <f>I13+I44</f>
        <v>3986650</v>
      </c>
      <c r="J12" s="11">
        <f>J13+J44</f>
        <v>0</v>
      </c>
      <c r="K12" s="11">
        <f>F12-I12-J12</f>
        <v>2022321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D14+D22+D31+D41</f>
        <v>3820000</v>
      </c>
      <c r="E13" s="11">
        <f>E14+E22+E31+E41</f>
        <v>5467000</v>
      </c>
      <c r="F13" s="11">
        <f>G13+H13</f>
        <v>6765690</v>
      </c>
      <c r="G13" s="11">
        <f>G14+G22+G31+G41</f>
        <v>1082140</v>
      </c>
      <c r="H13" s="11">
        <f>H14+H22+H31+H41</f>
        <v>5683550</v>
      </c>
      <c r="I13" s="11">
        <f>I14+I22+I31+I41</f>
        <v>5415908</v>
      </c>
      <c r="J13" s="11">
        <f>J14+J22+J31+J41</f>
        <v>0</v>
      </c>
      <c r="K13" s="11">
        <f>F13-I13-J13</f>
        <v>1349782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933000</v>
      </c>
      <c r="E14" s="11">
        <f>+E15</f>
        <v>1625000</v>
      </c>
      <c r="F14" s="11">
        <f>G14+H14</f>
        <v>1568018</v>
      </c>
      <c r="G14" s="11">
        <f>+G15</f>
        <v>0</v>
      </c>
      <c r="H14" s="11">
        <f>+H15</f>
        <v>1568018</v>
      </c>
      <c r="I14" s="11">
        <f>+I15</f>
        <v>1568018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209</v>
      </c>
      <c r="B15" s="10" t="s">
        <v>35</v>
      </c>
      <c r="C15" s="10" t="s">
        <v>36</v>
      </c>
      <c r="D15" s="11">
        <f>D16+D18</f>
        <v>933000</v>
      </c>
      <c r="E15" s="11">
        <f>E16+E18</f>
        <v>1625000</v>
      </c>
      <c r="F15" s="11">
        <f>G15+H15</f>
        <v>1568018</v>
      </c>
      <c r="G15" s="11">
        <f>G16+G18</f>
        <v>0</v>
      </c>
      <c r="H15" s="11">
        <f>H16+H18</f>
        <v>1568018</v>
      </c>
      <c r="I15" s="11">
        <f>I16+I18</f>
        <v>1568018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10000</v>
      </c>
      <c r="F16" s="11">
        <f>G16+H16</f>
        <v>5868</v>
      </c>
      <c r="G16" s="11">
        <f>+G17</f>
        <v>0</v>
      </c>
      <c r="H16" s="11">
        <f>+H17</f>
        <v>5868</v>
      </c>
      <c r="I16" s="11">
        <f>+I17</f>
        <v>5868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210</v>
      </c>
      <c r="B17" s="10" t="s">
        <v>41</v>
      </c>
      <c r="C17" s="10" t="s">
        <v>42</v>
      </c>
      <c r="D17" s="11">
        <v>10000</v>
      </c>
      <c r="E17" s="11">
        <v>10000</v>
      </c>
      <c r="F17" s="11">
        <f>G17+H17</f>
        <v>5868</v>
      </c>
      <c r="G17" s="11">
        <v>0</v>
      </c>
      <c r="H17" s="11">
        <v>5868</v>
      </c>
      <c r="I17" s="11">
        <v>5868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923000</v>
      </c>
      <c r="E18" s="11">
        <f>E19+E20+E21</f>
        <v>1615000</v>
      </c>
      <c r="F18" s="11">
        <f>G18+H18</f>
        <v>1562150</v>
      </c>
      <c r="G18" s="11">
        <f>G19+G20+G21</f>
        <v>0</v>
      </c>
      <c r="H18" s="11">
        <f>H19+H20+H21</f>
        <v>1562150</v>
      </c>
      <c r="I18" s="11">
        <f>I19+I20+I21</f>
        <v>1562150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749000</v>
      </c>
      <c r="E19" s="11">
        <v>748000</v>
      </c>
      <c r="F19" s="11">
        <f>G19+H19</f>
        <v>756571</v>
      </c>
      <c r="G19" s="11">
        <v>0</v>
      </c>
      <c r="H19" s="11">
        <v>756571</v>
      </c>
      <c r="I19" s="11">
        <v>756571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174000</v>
      </c>
      <c r="E20" s="11">
        <v>167000</v>
      </c>
      <c r="F20" s="11">
        <f>G20+H20</f>
        <v>164135</v>
      </c>
      <c r="G20" s="11">
        <v>0</v>
      </c>
      <c r="H20" s="11">
        <v>164135</v>
      </c>
      <c r="I20" s="11">
        <v>164135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0</v>
      </c>
      <c r="E21" s="11">
        <v>700000</v>
      </c>
      <c r="F21" s="11">
        <f>G21+H21</f>
        <v>641444</v>
      </c>
      <c r="G21" s="11">
        <v>0</v>
      </c>
      <c r="H21" s="11">
        <v>641444</v>
      </c>
      <c r="I21" s="11">
        <v>641444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211</v>
      </c>
      <c r="B22" s="10" t="s">
        <v>56</v>
      </c>
      <c r="C22" s="10" t="s">
        <v>57</v>
      </c>
      <c r="D22" s="11">
        <f>D23</f>
        <v>493000</v>
      </c>
      <c r="E22" s="11">
        <f>E23</f>
        <v>493000</v>
      </c>
      <c r="F22" s="11">
        <f>G22+H22</f>
        <v>1767533</v>
      </c>
      <c r="G22" s="11">
        <f>G23</f>
        <v>994319</v>
      </c>
      <c r="H22" s="11">
        <f>H23</f>
        <v>773214</v>
      </c>
      <c r="I22" s="11">
        <f>I23</f>
        <v>521237</v>
      </c>
      <c r="J22" s="11">
        <f>J23</f>
        <v>0</v>
      </c>
      <c r="K22" s="11">
        <f>F22-I22-J22</f>
        <v>1246296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</f>
        <v>493000</v>
      </c>
      <c r="E23" s="11">
        <f>E24+E27</f>
        <v>493000</v>
      </c>
      <c r="F23" s="11">
        <f>G23+H23</f>
        <v>1767533</v>
      </c>
      <c r="G23" s="11">
        <f>G24+G27</f>
        <v>994319</v>
      </c>
      <c r="H23" s="11">
        <f>H24+H27</f>
        <v>773214</v>
      </c>
      <c r="I23" s="11">
        <f>I24+I27</f>
        <v>521237</v>
      </c>
      <c r="J23" s="11">
        <f>J24+J27</f>
        <v>0</v>
      </c>
      <c r="K23" s="11">
        <f>F23-I23-J23</f>
        <v>1246296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160000</v>
      </c>
      <c r="E24" s="11">
        <f>E25+E26</f>
        <v>160000</v>
      </c>
      <c r="F24" s="11">
        <f>G24+H24</f>
        <v>471952</v>
      </c>
      <c r="G24" s="11">
        <f>G25+G26</f>
        <v>99663</v>
      </c>
      <c r="H24" s="11">
        <f>H25+H26</f>
        <v>372289</v>
      </c>
      <c r="I24" s="11">
        <f>I25+I26</f>
        <v>230417</v>
      </c>
      <c r="J24" s="11">
        <f>J25+J26</f>
        <v>0</v>
      </c>
      <c r="K24" s="11">
        <f>F24-I24-J24</f>
        <v>241535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25000</v>
      </c>
      <c r="E25" s="11">
        <v>25000</v>
      </c>
      <c r="F25" s="11">
        <f>G25+H25</f>
        <v>60147</v>
      </c>
      <c r="G25" s="11">
        <v>36418</v>
      </c>
      <c r="H25" s="11">
        <v>23729</v>
      </c>
      <c r="I25" s="11">
        <v>20907</v>
      </c>
      <c r="J25" s="11">
        <v>0</v>
      </c>
      <c r="K25" s="11">
        <f>F25-I25-J25</f>
        <v>39240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135000</v>
      </c>
      <c r="E26" s="11">
        <v>135000</v>
      </c>
      <c r="F26" s="11">
        <f>G26+H26</f>
        <v>411805</v>
      </c>
      <c r="G26" s="11">
        <v>63245</v>
      </c>
      <c r="H26" s="11">
        <v>348560</v>
      </c>
      <c r="I26" s="11">
        <v>209510</v>
      </c>
      <c r="J26" s="11">
        <v>0</v>
      </c>
      <c r="K26" s="11">
        <f>F26-I26-J26</f>
        <v>202295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333000</v>
      </c>
      <c r="E27" s="11">
        <f>E28+E29+E30</f>
        <v>333000</v>
      </c>
      <c r="F27" s="11">
        <f>G27+H27</f>
        <v>1295581</v>
      </c>
      <c r="G27" s="11">
        <f>G28+G29+G30</f>
        <v>894656</v>
      </c>
      <c r="H27" s="11">
        <f>H28+H29+H30</f>
        <v>400925</v>
      </c>
      <c r="I27" s="11">
        <f>I28+I29+I30</f>
        <v>290820</v>
      </c>
      <c r="J27" s="11">
        <f>J28+J29+J30</f>
        <v>0</v>
      </c>
      <c r="K27" s="11">
        <f>F27-I27-J27</f>
        <v>1004761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65000</v>
      </c>
      <c r="E28" s="11">
        <v>65000</v>
      </c>
      <c r="F28" s="11">
        <f>G28+H28</f>
        <v>190999</v>
      </c>
      <c r="G28" s="11">
        <v>126006</v>
      </c>
      <c r="H28" s="11">
        <v>64993</v>
      </c>
      <c r="I28" s="11">
        <v>55752</v>
      </c>
      <c r="J28" s="11">
        <v>0</v>
      </c>
      <c r="K28" s="11">
        <f>F28-I28-J28</f>
        <v>135247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18000</v>
      </c>
      <c r="E29" s="11">
        <v>18000</v>
      </c>
      <c r="F29" s="11">
        <f>G29+H29</f>
        <v>21822</v>
      </c>
      <c r="G29" s="11">
        <v>4187</v>
      </c>
      <c r="H29" s="11">
        <v>17635</v>
      </c>
      <c r="I29" s="11">
        <v>11604</v>
      </c>
      <c r="J29" s="11">
        <v>0</v>
      </c>
      <c r="K29" s="11">
        <f>F29-I29-J29</f>
        <v>10218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250000</v>
      </c>
      <c r="E30" s="11">
        <v>250000</v>
      </c>
      <c r="F30" s="11">
        <f>G30+H30</f>
        <v>1082760</v>
      </c>
      <c r="G30" s="11">
        <v>764463</v>
      </c>
      <c r="H30" s="11">
        <v>318297</v>
      </c>
      <c r="I30" s="11">
        <v>223464</v>
      </c>
      <c r="J30" s="11">
        <v>0</v>
      </c>
      <c r="K30" s="11">
        <f>F30-I30-J30</f>
        <v>859296</v>
      </c>
    </row>
    <row r="31" spans="1:11" s="6" customFormat="1" ht="22.5" x14ac:dyDescent="0.25">
      <c r="A31" s="10" t="s">
        <v>212</v>
      </c>
      <c r="B31" s="10" t="s">
        <v>83</v>
      </c>
      <c r="C31" s="10" t="s">
        <v>84</v>
      </c>
      <c r="D31" s="11">
        <f>D32+D36</f>
        <v>2376000</v>
      </c>
      <c r="E31" s="11">
        <f>E32+E36</f>
        <v>3331000</v>
      </c>
      <c r="F31" s="11">
        <f>G31+H31</f>
        <v>3411461</v>
      </c>
      <c r="G31" s="11">
        <f>G32+G36</f>
        <v>85068</v>
      </c>
      <c r="H31" s="11">
        <f>H32+H36</f>
        <v>3326393</v>
      </c>
      <c r="I31" s="11">
        <f>I32+I36</f>
        <v>3310664</v>
      </c>
      <c r="J31" s="11">
        <f>J32+J36</f>
        <v>0</v>
      </c>
      <c r="K31" s="11">
        <f>F31-I31-J31</f>
        <v>100797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2280000</v>
      </c>
      <c r="E32" s="11">
        <f>+E33+E34+E35</f>
        <v>3235000</v>
      </c>
      <c r="F32" s="11">
        <f>G32+H32</f>
        <v>3221914</v>
      </c>
      <c r="G32" s="11">
        <f>+G33+G34+G35</f>
        <v>0</v>
      </c>
      <c r="H32" s="11">
        <f>+H33+H34+H35</f>
        <v>3221914</v>
      </c>
      <c r="I32" s="11">
        <f>+I33+I34+I35</f>
        <v>3221914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213</v>
      </c>
      <c r="B33" s="10" t="s">
        <v>89</v>
      </c>
      <c r="C33" s="10" t="s">
        <v>90</v>
      </c>
      <c r="D33" s="11">
        <v>884000</v>
      </c>
      <c r="E33" s="11">
        <v>1045000</v>
      </c>
      <c r="F33" s="11">
        <f>G33+H33</f>
        <v>1027914</v>
      </c>
      <c r="G33" s="11">
        <v>0</v>
      </c>
      <c r="H33" s="11">
        <v>1027914</v>
      </c>
      <c r="I33" s="11">
        <v>1027914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214</v>
      </c>
      <c r="B34" s="10" t="s">
        <v>92</v>
      </c>
      <c r="C34" s="10" t="s">
        <v>93</v>
      </c>
      <c r="D34" s="11">
        <v>30000</v>
      </c>
      <c r="E34" s="11">
        <v>30000</v>
      </c>
      <c r="F34" s="11">
        <f>G34+H34</f>
        <v>30000</v>
      </c>
      <c r="G34" s="11">
        <v>0</v>
      </c>
      <c r="H34" s="11">
        <v>30000</v>
      </c>
      <c r="I34" s="11">
        <v>30000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1366000</v>
      </c>
      <c r="E35" s="11">
        <v>2160000</v>
      </c>
      <c r="F35" s="11">
        <f>G35+H35</f>
        <v>2164000</v>
      </c>
      <c r="G35" s="11">
        <v>0</v>
      </c>
      <c r="H35" s="11">
        <v>2164000</v>
      </c>
      <c r="I35" s="11">
        <v>2164000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215</v>
      </c>
      <c r="B36" s="10" t="s">
        <v>98</v>
      </c>
      <c r="C36" s="10" t="s">
        <v>99</v>
      </c>
      <c r="D36" s="11">
        <f>D37+D40</f>
        <v>96000</v>
      </c>
      <c r="E36" s="11">
        <f>E37+E40</f>
        <v>96000</v>
      </c>
      <c r="F36" s="11">
        <f>G36+H36</f>
        <v>189547</v>
      </c>
      <c r="G36" s="11">
        <f>G37+G40</f>
        <v>85068</v>
      </c>
      <c r="H36" s="11">
        <f>H37+H40</f>
        <v>104479</v>
      </c>
      <c r="I36" s="11">
        <f>I37+I40</f>
        <v>88750</v>
      </c>
      <c r="J36" s="11">
        <f>J37+J40</f>
        <v>0</v>
      </c>
      <c r="K36" s="11">
        <f>F36-I36-J36</f>
        <v>100797</v>
      </c>
    </row>
    <row r="37" spans="1:11" s="6" customFormat="1" ht="22.5" x14ac:dyDescent="0.25">
      <c r="A37" s="10" t="s">
        <v>216</v>
      </c>
      <c r="B37" s="10" t="s">
        <v>101</v>
      </c>
      <c r="C37" s="10" t="s">
        <v>102</v>
      </c>
      <c r="D37" s="11">
        <f>D38+D39</f>
        <v>96000</v>
      </c>
      <c r="E37" s="11">
        <f>E38+E39</f>
        <v>96000</v>
      </c>
      <c r="F37" s="11">
        <f>G37+H37</f>
        <v>189493</v>
      </c>
      <c r="G37" s="11">
        <f>G38+G39</f>
        <v>85068</v>
      </c>
      <c r="H37" s="11">
        <f>H38+H39</f>
        <v>104425</v>
      </c>
      <c r="I37" s="11">
        <f>I38+I39</f>
        <v>88696</v>
      </c>
      <c r="J37" s="11">
        <f>J38+J39</f>
        <v>0</v>
      </c>
      <c r="K37" s="11">
        <f>F37-I37-J37</f>
        <v>100797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64000</v>
      </c>
      <c r="E38" s="11">
        <v>64000</v>
      </c>
      <c r="F38" s="11">
        <f>G38+H38</f>
        <v>149265</v>
      </c>
      <c r="G38" s="11">
        <v>80175</v>
      </c>
      <c r="H38" s="11">
        <v>69090</v>
      </c>
      <c r="I38" s="11">
        <v>55252</v>
      </c>
      <c r="J38" s="11">
        <v>0</v>
      </c>
      <c r="K38" s="11">
        <f>F38-I38-J38</f>
        <v>94013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32000</v>
      </c>
      <c r="E39" s="11">
        <v>32000</v>
      </c>
      <c r="F39" s="11">
        <f>G39+H39</f>
        <v>40228</v>
      </c>
      <c r="G39" s="11">
        <v>4893</v>
      </c>
      <c r="H39" s="11">
        <v>35335</v>
      </c>
      <c r="I39" s="11">
        <v>33444</v>
      </c>
      <c r="J39" s="11">
        <v>0</v>
      </c>
      <c r="K39" s="11">
        <f>F39-I39-J39</f>
        <v>6784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54</v>
      </c>
      <c r="G40" s="11">
        <v>0</v>
      </c>
      <c r="H40" s="11">
        <v>54</v>
      </c>
      <c r="I40" s="11">
        <v>54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18000</v>
      </c>
      <c r="E41" s="11">
        <f>E42</f>
        <v>18000</v>
      </c>
      <c r="F41" s="11">
        <f>G41+H41</f>
        <v>18678</v>
      </c>
      <c r="G41" s="11">
        <f>G42</f>
        <v>2753</v>
      </c>
      <c r="H41" s="11">
        <f>H42</f>
        <v>15925</v>
      </c>
      <c r="I41" s="11">
        <f>I42</f>
        <v>15989</v>
      </c>
      <c r="J41" s="11">
        <f>J42</f>
        <v>0</v>
      </c>
      <c r="K41" s="11">
        <f>F41-I41-J41</f>
        <v>2689</v>
      </c>
    </row>
    <row r="42" spans="1:11" s="6" customFormat="1" x14ac:dyDescent="0.25">
      <c r="A42" s="10" t="s">
        <v>217</v>
      </c>
      <c r="B42" s="10" t="s">
        <v>116</v>
      </c>
      <c r="C42" s="10" t="s">
        <v>117</v>
      </c>
      <c r="D42" s="11">
        <f>D43</f>
        <v>18000</v>
      </c>
      <c r="E42" s="11">
        <f>E43</f>
        <v>18000</v>
      </c>
      <c r="F42" s="11">
        <f>G42+H42</f>
        <v>18678</v>
      </c>
      <c r="G42" s="11">
        <f>G43</f>
        <v>2753</v>
      </c>
      <c r="H42" s="11">
        <f>H43</f>
        <v>15925</v>
      </c>
      <c r="I42" s="11">
        <f>I43</f>
        <v>15989</v>
      </c>
      <c r="J42" s="11">
        <f>J43</f>
        <v>0</v>
      </c>
      <c r="K42" s="11">
        <f>F42-I42-J42</f>
        <v>2689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18000</v>
      </c>
      <c r="E43" s="11">
        <v>18000</v>
      </c>
      <c r="F43" s="11">
        <f>G43+H43</f>
        <v>18678</v>
      </c>
      <c r="G43" s="11">
        <v>2753</v>
      </c>
      <c r="H43" s="11">
        <v>15925</v>
      </c>
      <c r="I43" s="11">
        <v>15989</v>
      </c>
      <c r="J43" s="11">
        <v>0</v>
      </c>
      <c r="K43" s="11">
        <f>F43-I43-J43</f>
        <v>2689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-852000</v>
      </c>
      <c r="E44" s="11">
        <f>E45+E49</f>
        <v>-1595000</v>
      </c>
      <c r="F44" s="11">
        <f>G44+H44</f>
        <v>-756719</v>
      </c>
      <c r="G44" s="11">
        <f>G45+G49</f>
        <v>663730</v>
      </c>
      <c r="H44" s="11">
        <f>H45+H49</f>
        <v>-1420449</v>
      </c>
      <c r="I44" s="11">
        <f>I45+I49</f>
        <v>-1429258</v>
      </c>
      <c r="J44" s="11">
        <f>J45+J49</f>
        <v>0</v>
      </c>
      <c r="K44" s="11">
        <f>F44-I44-J44</f>
        <v>672539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25000</v>
      </c>
      <c r="E45" s="11">
        <f>E46</f>
        <v>25000</v>
      </c>
      <c r="F45" s="11">
        <f>G45+H45</f>
        <v>49517</v>
      </c>
      <c r="G45" s="11">
        <f>G46</f>
        <v>24527</v>
      </c>
      <c r="H45" s="11">
        <f>H46</f>
        <v>24990</v>
      </c>
      <c r="I45" s="11">
        <f>I46</f>
        <v>12826</v>
      </c>
      <c r="J45" s="11">
        <f>J46</f>
        <v>0</v>
      </c>
      <c r="K45" s="11">
        <f>F45-I45-J45</f>
        <v>36691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25000</v>
      </c>
      <c r="E46" s="11">
        <f>+E47</f>
        <v>25000</v>
      </c>
      <c r="F46" s="11">
        <f>G46+H46</f>
        <v>49517</v>
      </c>
      <c r="G46" s="11">
        <f>+G47</f>
        <v>24527</v>
      </c>
      <c r="H46" s="11">
        <f>+H47</f>
        <v>24990</v>
      </c>
      <c r="I46" s="11">
        <f>+I47</f>
        <v>12826</v>
      </c>
      <c r="J46" s="11">
        <f>+J47</f>
        <v>0</v>
      </c>
      <c r="K46" s="11">
        <f>F46-I46-J46</f>
        <v>36691</v>
      </c>
    </row>
    <row r="47" spans="1:11" s="6" customFormat="1" x14ac:dyDescent="0.25">
      <c r="A47" s="10" t="s">
        <v>218</v>
      </c>
      <c r="B47" s="10" t="s">
        <v>131</v>
      </c>
      <c r="C47" s="10" t="s">
        <v>132</v>
      </c>
      <c r="D47" s="11">
        <f>D48</f>
        <v>25000</v>
      </c>
      <c r="E47" s="11">
        <f>E48</f>
        <v>25000</v>
      </c>
      <c r="F47" s="11">
        <f>G47+H47</f>
        <v>49517</v>
      </c>
      <c r="G47" s="11">
        <f>G48</f>
        <v>24527</v>
      </c>
      <c r="H47" s="11">
        <f>H48</f>
        <v>24990</v>
      </c>
      <c r="I47" s="11">
        <f>I48</f>
        <v>12826</v>
      </c>
      <c r="J47" s="11">
        <f>J48</f>
        <v>0</v>
      </c>
      <c r="K47" s="11">
        <f>F47-I47-J47</f>
        <v>36691</v>
      </c>
    </row>
    <row r="48" spans="1:11" s="6" customFormat="1" ht="22.5" x14ac:dyDescent="0.25">
      <c r="A48" s="10" t="s">
        <v>219</v>
      </c>
      <c r="B48" s="10" t="s">
        <v>134</v>
      </c>
      <c r="C48" s="10" t="s">
        <v>135</v>
      </c>
      <c r="D48" s="11">
        <v>25000</v>
      </c>
      <c r="E48" s="11">
        <v>25000</v>
      </c>
      <c r="F48" s="11">
        <f>G48+H48</f>
        <v>49517</v>
      </c>
      <c r="G48" s="11">
        <v>24527</v>
      </c>
      <c r="H48" s="11">
        <v>24990</v>
      </c>
      <c r="I48" s="11">
        <v>12826</v>
      </c>
      <c r="J48" s="11">
        <v>0</v>
      </c>
      <c r="K48" s="11">
        <f>F48-I48-J48</f>
        <v>36691</v>
      </c>
    </row>
    <row r="49" spans="1:11" s="6" customFormat="1" ht="22.5" x14ac:dyDescent="0.25">
      <c r="A49" s="10" t="s">
        <v>220</v>
      </c>
      <c r="B49" s="10" t="s">
        <v>137</v>
      </c>
      <c r="C49" s="10" t="s">
        <v>138</v>
      </c>
      <c r="D49" s="11">
        <f>+D50+D52+D55</f>
        <v>-877000</v>
      </c>
      <c r="E49" s="11">
        <f>+E50+E52+E55</f>
        <v>-1620000</v>
      </c>
      <c r="F49" s="11">
        <f>G49+H49</f>
        <v>-806236</v>
      </c>
      <c r="G49" s="11">
        <f>+G50+G52+G55</f>
        <v>639203</v>
      </c>
      <c r="H49" s="11">
        <f>+H50+H52+H55</f>
        <v>-1445439</v>
      </c>
      <c r="I49" s="11">
        <f>+I50+I52+I55</f>
        <v>-1442084</v>
      </c>
      <c r="J49" s="11">
        <f>+J50+J52+J55</f>
        <v>0</v>
      </c>
      <c r="K49" s="11">
        <f>F49-I49-J49</f>
        <v>635848</v>
      </c>
    </row>
    <row r="50" spans="1:11" s="6" customFormat="1" ht="22.5" x14ac:dyDescent="0.25">
      <c r="A50" s="10" t="s">
        <v>221</v>
      </c>
      <c r="B50" s="10" t="s">
        <v>140</v>
      </c>
      <c r="C50" s="10" t="s">
        <v>141</v>
      </c>
      <c r="D50" s="11">
        <f>D51</f>
        <v>7000</v>
      </c>
      <c r="E50" s="11">
        <f>E51</f>
        <v>7000</v>
      </c>
      <c r="F50" s="11">
        <f>G50+H50</f>
        <v>18028</v>
      </c>
      <c r="G50" s="11">
        <f>G51</f>
        <v>0</v>
      </c>
      <c r="H50" s="11">
        <f>H51</f>
        <v>18028</v>
      </c>
      <c r="I50" s="11">
        <f>I51</f>
        <v>18028</v>
      </c>
      <c r="J50" s="11">
        <f>J51</f>
        <v>0</v>
      </c>
      <c r="K50" s="11">
        <f>F50-I50-J50</f>
        <v>0</v>
      </c>
    </row>
    <row r="51" spans="1:11" s="6" customFormat="1" x14ac:dyDescent="0.25">
      <c r="A51" s="10" t="s">
        <v>222</v>
      </c>
      <c r="B51" s="10" t="s">
        <v>143</v>
      </c>
      <c r="C51" s="10" t="s">
        <v>144</v>
      </c>
      <c r="D51" s="11">
        <v>7000</v>
      </c>
      <c r="E51" s="11">
        <v>7000</v>
      </c>
      <c r="F51" s="11">
        <f>G51+H51</f>
        <v>18028</v>
      </c>
      <c r="G51" s="11">
        <v>0</v>
      </c>
      <c r="H51" s="11">
        <v>18028</v>
      </c>
      <c r="I51" s="11">
        <v>18028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142</v>
      </c>
      <c r="B52" s="10" t="s">
        <v>146</v>
      </c>
      <c r="C52" s="10" t="s">
        <v>147</v>
      </c>
      <c r="D52" s="11">
        <f>D53</f>
        <v>90000</v>
      </c>
      <c r="E52" s="11">
        <f>E53</f>
        <v>90000</v>
      </c>
      <c r="F52" s="11">
        <f>G52+H52</f>
        <v>710836</v>
      </c>
      <c r="G52" s="11">
        <f>G53</f>
        <v>639203</v>
      </c>
      <c r="H52" s="11">
        <f>H53</f>
        <v>71633</v>
      </c>
      <c r="I52" s="11">
        <f>I53</f>
        <v>74988</v>
      </c>
      <c r="J52" s="11">
        <f>J53</f>
        <v>0</v>
      </c>
      <c r="K52" s="11">
        <f>F52-I52-J52</f>
        <v>635848</v>
      </c>
    </row>
    <row r="53" spans="1:11" s="6" customFormat="1" ht="22.5" x14ac:dyDescent="0.25">
      <c r="A53" s="10" t="s">
        <v>223</v>
      </c>
      <c r="B53" s="10" t="s">
        <v>149</v>
      </c>
      <c r="C53" s="10" t="s">
        <v>150</v>
      </c>
      <c r="D53" s="11">
        <f>D54</f>
        <v>90000</v>
      </c>
      <c r="E53" s="11">
        <f>E54</f>
        <v>90000</v>
      </c>
      <c r="F53" s="11">
        <f>G53+H53</f>
        <v>710836</v>
      </c>
      <c r="G53" s="11">
        <f>G54</f>
        <v>639203</v>
      </c>
      <c r="H53" s="11">
        <f>H54</f>
        <v>71633</v>
      </c>
      <c r="I53" s="11">
        <f>I54</f>
        <v>74988</v>
      </c>
      <c r="J53" s="11">
        <f>J54</f>
        <v>0</v>
      </c>
      <c r="K53" s="11">
        <f>F53-I53-J53</f>
        <v>635848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90000</v>
      </c>
      <c r="E54" s="11">
        <v>90000</v>
      </c>
      <c r="F54" s="11">
        <f>G54+H54</f>
        <v>710836</v>
      </c>
      <c r="G54" s="11">
        <v>639203</v>
      </c>
      <c r="H54" s="11">
        <v>71633</v>
      </c>
      <c r="I54" s="11">
        <v>74988</v>
      </c>
      <c r="J54" s="11">
        <v>0</v>
      </c>
      <c r="K54" s="11">
        <f>F54-I54-J54</f>
        <v>635848</v>
      </c>
    </row>
    <row r="55" spans="1:11" s="6" customFormat="1" ht="22.5" x14ac:dyDescent="0.25">
      <c r="A55" s="10" t="s">
        <v>224</v>
      </c>
      <c r="B55" s="10" t="s">
        <v>225</v>
      </c>
      <c r="C55" s="10" t="s">
        <v>226</v>
      </c>
      <c r="D55" s="11">
        <f>+D56</f>
        <v>-974000</v>
      </c>
      <c r="E55" s="11">
        <f>+E56</f>
        <v>-1717000</v>
      </c>
      <c r="F55" s="11">
        <f>G55+H55</f>
        <v>-1535100</v>
      </c>
      <c r="G55" s="11">
        <f>+G56</f>
        <v>0</v>
      </c>
      <c r="H55" s="11">
        <f>+H56</f>
        <v>-1535100</v>
      </c>
      <c r="I55" s="11">
        <f>+I56</f>
        <v>-1535100</v>
      </c>
      <c r="J55" s="11">
        <f>+J56</f>
        <v>0</v>
      </c>
      <c r="K55" s="11">
        <f>F55-I55-J55</f>
        <v>0</v>
      </c>
    </row>
    <row r="56" spans="1:11" s="6" customFormat="1" ht="33" x14ac:dyDescent="0.25">
      <c r="A56" s="10" t="s">
        <v>227</v>
      </c>
      <c r="B56" s="10" t="s">
        <v>155</v>
      </c>
      <c r="C56" s="10" t="s">
        <v>156</v>
      </c>
      <c r="D56" s="11">
        <v>-974000</v>
      </c>
      <c r="E56" s="11">
        <v>-1717000</v>
      </c>
      <c r="F56" s="11">
        <f>G56+H56</f>
        <v>-1535100</v>
      </c>
      <c r="G56" s="11">
        <v>0</v>
      </c>
      <c r="H56" s="11">
        <v>-1535100</v>
      </c>
      <c r="I56" s="11">
        <v>-1535100</v>
      </c>
      <c r="J56" s="11">
        <v>0</v>
      </c>
      <c r="K56" s="11">
        <f>F56-I56-J56</f>
        <v>0</v>
      </c>
    </row>
    <row r="57" spans="1:11" s="6" customFormat="1" x14ac:dyDescent="0.25">
      <c r="A57" s="10" t="s">
        <v>163</v>
      </c>
      <c r="B57" s="10" t="s">
        <v>170</v>
      </c>
      <c r="C57" s="10" t="s">
        <v>171</v>
      </c>
      <c r="D57" s="11">
        <f>D58</f>
        <v>1900</v>
      </c>
      <c r="E57" s="11">
        <f>E58</f>
        <v>966600</v>
      </c>
      <c r="F57" s="11">
        <f>G57+H57</f>
        <v>926045</v>
      </c>
      <c r="G57" s="11">
        <f>G58</f>
        <v>0</v>
      </c>
      <c r="H57" s="11">
        <f>H58</f>
        <v>926045</v>
      </c>
      <c r="I57" s="11">
        <f>I58</f>
        <v>926045</v>
      </c>
      <c r="J57" s="11">
        <f>J58</f>
        <v>0</v>
      </c>
      <c r="K57" s="11">
        <f>F57-I57-J57</f>
        <v>0</v>
      </c>
    </row>
    <row r="58" spans="1:11" s="6" customFormat="1" ht="22.5" x14ac:dyDescent="0.25">
      <c r="A58" s="10" t="s">
        <v>166</v>
      </c>
      <c r="B58" s="10" t="s">
        <v>173</v>
      </c>
      <c r="C58" s="10" t="s">
        <v>174</v>
      </c>
      <c r="D58" s="11">
        <f>D59+D63</f>
        <v>1900</v>
      </c>
      <c r="E58" s="11">
        <f>E59+E63</f>
        <v>966600</v>
      </c>
      <c r="F58" s="11">
        <f>G58+H58</f>
        <v>926045</v>
      </c>
      <c r="G58" s="11">
        <f>G59+G63</f>
        <v>0</v>
      </c>
      <c r="H58" s="11">
        <f>H59+H63</f>
        <v>926045</v>
      </c>
      <c r="I58" s="11">
        <f>I59+I63</f>
        <v>926045</v>
      </c>
      <c r="J58" s="11">
        <f>J59+J63</f>
        <v>0</v>
      </c>
      <c r="K58" s="11">
        <f>F58-I58-J58</f>
        <v>0</v>
      </c>
    </row>
    <row r="59" spans="1:11" s="6" customFormat="1" ht="96" x14ac:dyDescent="0.25">
      <c r="A59" s="10" t="s">
        <v>228</v>
      </c>
      <c r="B59" s="10" t="s">
        <v>176</v>
      </c>
      <c r="C59" s="10" t="s">
        <v>177</v>
      </c>
      <c r="D59" s="11">
        <f>+D60+D61+D62</f>
        <v>1900</v>
      </c>
      <c r="E59" s="11">
        <f>+E60+E61+E62</f>
        <v>941700</v>
      </c>
      <c r="F59" s="11">
        <f>G59+H59</f>
        <v>901211</v>
      </c>
      <c r="G59" s="11">
        <f>+G60+G61+G62</f>
        <v>0</v>
      </c>
      <c r="H59" s="11">
        <f>+H60+H61+H62</f>
        <v>901211</v>
      </c>
      <c r="I59" s="11">
        <f>+I60+I61+I62</f>
        <v>901211</v>
      </c>
      <c r="J59" s="11">
        <f>+J60+J61+J62</f>
        <v>0</v>
      </c>
      <c r="K59" s="11">
        <f>F59-I59-J59</f>
        <v>0</v>
      </c>
    </row>
    <row r="60" spans="1:11" s="6" customFormat="1" x14ac:dyDescent="0.25">
      <c r="A60" s="10" t="s">
        <v>229</v>
      </c>
      <c r="B60" s="10" t="s">
        <v>185</v>
      </c>
      <c r="C60" s="10" t="s">
        <v>186</v>
      </c>
      <c r="D60" s="11">
        <v>0</v>
      </c>
      <c r="E60" s="11">
        <v>860000</v>
      </c>
      <c r="F60" s="11">
        <f>G60+H60</f>
        <v>860000</v>
      </c>
      <c r="G60" s="11">
        <v>0</v>
      </c>
      <c r="H60" s="11">
        <v>860000</v>
      </c>
      <c r="I60" s="11">
        <v>860000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230</v>
      </c>
      <c r="B61" s="10" t="s">
        <v>188</v>
      </c>
      <c r="C61" s="10" t="s">
        <v>189</v>
      </c>
      <c r="D61" s="11">
        <v>1900</v>
      </c>
      <c r="E61" s="11">
        <v>20700</v>
      </c>
      <c r="F61" s="11">
        <f>G61+H61</f>
        <v>20695</v>
      </c>
      <c r="G61" s="11">
        <v>0</v>
      </c>
      <c r="H61" s="11">
        <v>20695</v>
      </c>
      <c r="I61" s="11">
        <v>20695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231</v>
      </c>
      <c r="B62" s="10" t="s">
        <v>191</v>
      </c>
      <c r="C62" s="10" t="s">
        <v>192</v>
      </c>
      <c r="D62" s="11">
        <v>0</v>
      </c>
      <c r="E62" s="11">
        <v>61000</v>
      </c>
      <c r="F62" s="11">
        <f>G62+H62</f>
        <v>20516</v>
      </c>
      <c r="G62" s="11">
        <v>0</v>
      </c>
      <c r="H62" s="11">
        <v>20516</v>
      </c>
      <c r="I62" s="11">
        <v>20516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232</v>
      </c>
      <c r="B63" s="10" t="s">
        <v>197</v>
      </c>
      <c r="C63" s="10" t="s">
        <v>198</v>
      </c>
      <c r="D63" s="11">
        <f>+D64</f>
        <v>0</v>
      </c>
      <c r="E63" s="11">
        <f>+E64</f>
        <v>24900</v>
      </c>
      <c r="F63" s="11">
        <f>G63+H63</f>
        <v>24834</v>
      </c>
      <c r="G63" s="11">
        <f>+G64</f>
        <v>0</v>
      </c>
      <c r="H63" s="11">
        <f>+H64</f>
        <v>24834</v>
      </c>
      <c r="I63" s="11">
        <f>+I64</f>
        <v>24834</v>
      </c>
      <c r="J63" s="11">
        <f>+J64</f>
        <v>0</v>
      </c>
      <c r="K63" s="11">
        <f>F63-I63-J63</f>
        <v>0</v>
      </c>
    </row>
    <row r="64" spans="1:11" s="6" customFormat="1" ht="43.5" x14ac:dyDescent="0.25">
      <c r="A64" s="10" t="s">
        <v>233</v>
      </c>
      <c r="B64" s="10" t="s">
        <v>200</v>
      </c>
      <c r="C64" s="10" t="s">
        <v>201</v>
      </c>
      <c r="D64" s="11">
        <v>0</v>
      </c>
      <c r="E64" s="11">
        <v>24900</v>
      </c>
      <c r="F64" s="11">
        <f>G64+H64</f>
        <v>24834</v>
      </c>
      <c r="G64" s="11">
        <v>0</v>
      </c>
      <c r="H64" s="11">
        <v>24834</v>
      </c>
      <c r="I64" s="11">
        <v>24834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202</v>
      </c>
      <c r="B66" s="13"/>
      <c r="C66" s="13"/>
      <c r="D66" s="13"/>
      <c r="E66" s="13" t="s">
        <v>204</v>
      </c>
      <c r="F66" s="13"/>
      <c r="G66" s="13"/>
      <c r="H66" s="13"/>
      <c r="I66" s="13" t="s">
        <v>205</v>
      </c>
      <c r="J66" s="13"/>
      <c r="K66" s="13"/>
      <c r="L66" s="13"/>
    </row>
    <row r="67" spans="1:12" x14ac:dyDescent="0.25">
      <c r="A67" s="3" t="s">
        <v>203</v>
      </c>
      <c r="B67" s="3"/>
      <c r="C67" s="3"/>
      <c r="D67" s="3"/>
      <c r="E67" s="3" t="s">
        <v>204</v>
      </c>
      <c r="F67" s="3"/>
      <c r="G67" s="3"/>
      <c r="H67" s="3"/>
      <c r="I67" s="3" t="s">
        <v>206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D014-271A-4473-8C3A-759006003829}">
  <dimension ref="A1:T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235</v>
      </c>
      <c r="C11" s="10" t="s">
        <v>21</v>
      </c>
      <c r="D11" s="11">
        <f>D12+D17+D20</f>
        <v>1410100</v>
      </c>
      <c r="E11" s="11">
        <f>E12+E17+E20</f>
        <v>3556400</v>
      </c>
      <c r="F11" s="11">
        <f>G11+H11</f>
        <v>3374317</v>
      </c>
      <c r="G11" s="11">
        <f>G12+G17+G20</f>
        <v>0</v>
      </c>
      <c r="H11" s="11">
        <f>H12+H17+H20</f>
        <v>3374317</v>
      </c>
      <c r="I11" s="11">
        <f>I12+I17+I20</f>
        <v>3374317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974000</v>
      </c>
      <c r="E12" s="11">
        <f>+E13</f>
        <v>1717000</v>
      </c>
      <c r="F12" s="11">
        <f>G12+H12</f>
        <v>1535100</v>
      </c>
      <c r="G12" s="11">
        <f>+G13</f>
        <v>0</v>
      </c>
      <c r="H12" s="11">
        <f>+H13</f>
        <v>1535100</v>
      </c>
      <c r="I12" s="11">
        <f>+I13</f>
        <v>1535100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236</v>
      </c>
      <c r="B13" s="10" t="s">
        <v>122</v>
      </c>
      <c r="C13" s="10" t="s">
        <v>123</v>
      </c>
      <c r="D13" s="11">
        <f>+D14</f>
        <v>974000</v>
      </c>
      <c r="E13" s="11">
        <f>+E14</f>
        <v>1717000</v>
      </c>
      <c r="F13" s="11">
        <f>G13+H13</f>
        <v>1535100</v>
      </c>
      <c r="G13" s="11">
        <f>+G14</f>
        <v>0</v>
      </c>
      <c r="H13" s="11">
        <f>+H14</f>
        <v>1535100</v>
      </c>
      <c r="I13" s="11">
        <f>+I14</f>
        <v>1535100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209</v>
      </c>
      <c r="B14" s="10" t="s">
        <v>137</v>
      </c>
      <c r="C14" s="10" t="s">
        <v>138</v>
      </c>
      <c r="D14" s="11">
        <f>+D15</f>
        <v>974000</v>
      </c>
      <c r="E14" s="11">
        <f>+E15</f>
        <v>1717000</v>
      </c>
      <c r="F14" s="11">
        <f>G14+H14</f>
        <v>1535100</v>
      </c>
      <c r="G14" s="11">
        <f>+G15</f>
        <v>0</v>
      </c>
      <c r="H14" s="11">
        <f>+H15</f>
        <v>1535100</v>
      </c>
      <c r="I14" s="11">
        <f>+I15</f>
        <v>1535100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237</v>
      </c>
      <c r="B15" s="10" t="s">
        <v>225</v>
      </c>
      <c r="C15" s="10" t="s">
        <v>226</v>
      </c>
      <c r="D15" s="11">
        <f>+D16</f>
        <v>974000</v>
      </c>
      <c r="E15" s="11">
        <f>+E16</f>
        <v>1717000</v>
      </c>
      <c r="F15" s="11">
        <f>G15+H15</f>
        <v>1535100</v>
      </c>
      <c r="G15" s="11">
        <f>+G16</f>
        <v>0</v>
      </c>
      <c r="H15" s="11">
        <f>+H16</f>
        <v>1535100</v>
      </c>
      <c r="I15" s="11">
        <f>+I16</f>
        <v>1535100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238</v>
      </c>
      <c r="B16" s="10" t="s">
        <v>158</v>
      </c>
      <c r="C16" s="10" t="s">
        <v>159</v>
      </c>
      <c r="D16" s="11">
        <v>974000</v>
      </c>
      <c r="E16" s="11">
        <v>1717000</v>
      </c>
      <c r="F16" s="11">
        <f>G16+H16</f>
        <v>1535100</v>
      </c>
      <c r="G16" s="11">
        <v>0</v>
      </c>
      <c r="H16" s="11">
        <v>1535100</v>
      </c>
      <c r="I16" s="11">
        <v>1535100</v>
      </c>
      <c r="J16" s="11">
        <v>0</v>
      </c>
      <c r="K16" s="11">
        <f>F16-I16-J16</f>
        <v>0</v>
      </c>
    </row>
    <row r="17" spans="1:12" s="6" customFormat="1" x14ac:dyDescent="0.25">
      <c r="A17" s="10" t="s">
        <v>55</v>
      </c>
      <c r="B17" s="10" t="s">
        <v>161</v>
      </c>
      <c r="C17" s="10" t="s">
        <v>162</v>
      </c>
      <c r="D17" s="11">
        <f>D18</f>
        <v>0</v>
      </c>
      <c r="E17" s="11">
        <f>E18</f>
        <v>20000</v>
      </c>
      <c r="F17" s="11">
        <f>G17+H17</f>
        <v>19838</v>
      </c>
      <c r="G17" s="11">
        <f>G18</f>
        <v>0</v>
      </c>
      <c r="H17" s="11">
        <f>H18</f>
        <v>19838</v>
      </c>
      <c r="I17" s="11">
        <f>I18</f>
        <v>19838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58</v>
      </c>
      <c r="B18" s="10" t="s">
        <v>164</v>
      </c>
      <c r="C18" s="10" t="s">
        <v>165</v>
      </c>
      <c r="D18" s="11">
        <f>D19</f>
        <v>0</v>
      </c>
      <c r="E18" s="11">
        <f>E19</f>
        <v>20000</v>
      </c>
      <c r="F18" s="11">
        <f>G18+H18</f>
        <v>19838</v>
      </c>
      <c r="G18" s="11">
        <f>G19</f>
        <v>0</v>
      </c>
      <c r="H18" s="11">
        <f>H19</f>
        <v>19838</v>
      </c>
      <c r="I18" s="11">
        <f>I19</f>
        <v>19838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61</v>
      </c>
      <c r="B19" s="10" t="s">
        <v>167</v>
      </c>
      <c r="C19" s="10" t="s">
        <v>168</v>
      </c>
      <c r="D19" s="11">
        <v>0</v>
      </c>
      <c r="E19" s="11">
        <v>20000</v>
      </c>
      <c r="F19" s="11">
        <f>G19+H19</f>
        <v>19838</v>
      </c>
      <c r="G19" s="11">
        <v>0</v>
      </c>
      <c r="H19" s="11">
        <v>19838</v>
      </c>
      <c r="I19" s="11">
        <v>19838</v>
      </c>
      <c r="J19" s="11">
        <v>0</v>
      </c>
      <c r="K19" s="11">
        <f>F19-I19-J19</f>
        <v>0</v>
      </c>
    </row>
    <row r="20" spans="1:12" s="6" customFormat="1" x14ac:dyDescent="0.25">
      <c r="A20" s="10" t="s">
        <v>91</v>
      </c>
      <c r="B20" s="10" t="s">
        <v>170</v>
      </c>
      <c r="C20" s="10" t="s">
        <v>171</v>
      </c>
      <c r="D20" s="11">
        <f>D21</f>
        <v>436100</v>
      </c>
      <c r="E20" s="11">
        <f>E21</f>
        <v>1819400</v>
      </c>
      <c r="F20" s="11">
        <f>G20+H20</f>
        <v>1819379</v>
      </c>
      <c r="G20" s="11">
        <f>G21</f>
        <v>0</v>
      </c>
      <c r="H20" s="11">
        <f>H21</f>
        <v>1819379</v>
      </c>
      <c r="I20" s="11">
        <f>I21</f>
        <v>1819379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94</v>
      </c>
      <c r="B21" s="10" t="s">
        <v>173</v>
      </c>
      <c r="C21" s="10" t="s">
        <v>174</v>
      </c>
      <c r="D21" s="11">
        <f>D22</f>
        <v>436100</v>
      </c>
      <c r="E21" s="11">
        <f>E22</f>
        <v>1819400</v>
      </c>
      <c r="F21" s="11">
        <f>G21+H21</f>
        <v>1819379</v>
      </c>
      <c r="G21" s="11">
        <f>G22</f>
        <v>0</v>
      </c>
      <c r="H21" s="11">
        <f>H22</f>
        <v>1819379</v>
      </c>
      <c r="I21" s="11">
        <f>I22</f>
        <v>1819379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239</v>
      </c>
      <c r="B22" s="10" t="s">
        <v>176</v>
      </c>
      <c r="C22" s="10" t="s">
        <v>177</v>
      </c>
      <c r="D22" s="11">
        <f>+D23+D25</f>
        <v>436100</v>
      </c>
      <c r="E22" s="11">
        <f>+E23+E25</f>
        <v>1819400</v>
      </c>
      <c r="F22" s="11">
        <f>G22+H22</f>
        <v>1819379</v>
      </c>
      <c r="G22" s="11">
        <f>+G23+G25</f>
        <v>0</v>
      </c>
      <c r="H22" s="11">
        <f>+H23+H25</f>
        <v>1819379</v>
      </c>
      <c r="I22" s="11">
        <f>+I23+I25</f>
        <v>1819379</v>
      </c>
      <c r="J22" s="11">
        <f>+J23+J25</f>
        <v>0</v>
      </c>
      <c r="K22" s="11">
        <f>F22-I22-J22</f>
        <v>0</v>
      </c>
    </row>
    <row r="23" spans="1:12" s="6" customFormat="1" ht="43.5" x14ac:dyDescent="0.25">
      <c r="A23" s="10" t="s">
        <v>127</v>
      </c>
      <c r="B23" s="10" t="s">
        <v>179</v>
      </c>
      <c r="C23" s="10" t="s">
        <v>180</v>
      </c>
      <c r="D23" s="11">
        <f>+D24</f>
        <v>61000</v>
      </c>
      <c r="E23" s="11">
        <f>+E24</f>
        <v>0</v>
      </c>
      <c r="F23" s="11">
        <f>G23+H23</f>
        <v>0</v>
      </c>
      <c r="G23" s="11">
        <f>+G24</f>
        <v>0</v>
      </c>
      <c r="H23" s="11">
        <f>+H24</f>
        <v>0</v>
      </c>
      <c r="I23" s="11">
        <f>+I24</f>
        <v>0</v>
      </c>
      <c r="J23" s="11">
        <f>+J24</f>
        <v>0</v>
      </c>
      <c r="K23" s="11">
        <f>F23-I23-J23</f>
        <v>0</v>
      </c>
    </row>
    <row r="24" spans="1:12" s="6" customFormat="1" ht="33" x14ac:dyDescent="0.25">
      <c r="A24" s="10" t="s">
        <v>219</v>
      </c>
      <c r="B24" s="10" t="s">
        <v>182</v>
      </c>
      <c r="C24" s="10" t="s">
        <v>183</v>
      </c>
      <c r="D24" s="11">
        <v>61000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22.5" x14ac:dyDescent="0.25">
      <c r="A25" s="10" t="s">
        <v>139</v>
      </c>
      <c r="B25" s="10" t="s">
        <v>194</v>
      </c>
      <c r="C25" s="10" t="s">
        <v>195</v>
      </c>
      <c r="D25" s="11">
        <v>375100</v>
      </c>
      <c r="E25" s="11">
        <v>1819400</v>
      </c>
      <c r="F25" s="11">
        <f>G25+H25</f>
        <v>1819379</v>
      </c>
      <c r="G25" s="11">
        <v>0</v>
      </c>
      <c r="H25" s="11">
        <v>1819379</v>
      </c>
      <c r="I25" s="11">
        <v>1819379</v>
      </c>
      <c r="J25" s="11">
        <v>0</v>
      </c>
      <c r="K25" s="11">
        <f>F25-I25-J25</f>
        <v>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202</v>
      </c>
      <c r="B27" s="13"/>
      <c r="C27" s="13"/>
      <c r="D27" s="13"/>
      <c r="E27" s="13" t="s">
        <v>204</v>
      </c>
      <c r="F27" s="13"/>
      <c r="G27" s="13"/>
      <c r="H27" s="13"/>
      <c r="I27" s="13" t="s">
        <v>205</v>
      </c>
      <c r="J27" s="13"/>
      <c r="K27" s="13"/>
      <c r="L27" s="13"/>
    </row>
    <row r="28" spans="1:12" x14ac:dyDescent="0.25">
      <c r="A28" s="3" t="s">
        <v>203</v>
      </c>
      <c r="B28" s="3"/>
      <c r="C28" s="3"/>
      <c r="D28" s="3"/>
      <c r="E28" s="3" t="s">
        <v>204</v>
      </c>
      <c r="F28" s="3"/>
      <c r="G28" s="3"/>
      <c r="H28" s="3"/>
      <c r="I28" s="3" t="s">
        <v>206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2021-03-03T07:48:40Z</dcterms:created>
  <dcterms:modified xsi:type="dcterms:W3CDTF">2021-03-03T07:48:53Z</dcterms:modified>
</cp:coreProperties>
</file>