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02.DDS 2 2017\0001.Pt site\Rosiesti\"/>
    </mc:Choice>
  </mc:AlternateContent>
  <bookViews>
    <workbookView xWindow="0" yWindow="0" windowWidth="2362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J17" i="1"/>
  <c r="D18" i="1"/>
  <c r="E18" i="1"/>
  <c r="F18" i="1"/>
  <c r="G18" i="1"/>
  <c r="H18" i="1"/>
  <c r="J18" i="1" s="1"/>
  <c r="I18" i="1"/>
  <c r="K18" i="1"/>
  <c r="J19" i="1"/>
  <c r="J20" i="1"/>
  <c r="J21" i="1"/>
  <c r="J22" i="1"/>
  <c r="J23" i="1"/>
  <c r="J24" i="1"/>
  <c r="D26" i="1"/>
  <c r="D25" i="1" s="1"/>
  <c r="E26" i="1"/>
  <c r="E25" i="1" s="1"/>
  <c r="F26" i="1"/>
  <c r="F25" i="1" s="1"/>
  <c r="G26" i="1"/>
  <c r="G25" i="1" s="1"/>
  <c r="H26" i="1"/>
  <c r="H25" i="1" s="1"/>
  <c r="I26" i="1"/>
  <c r="I25" i="1" s="1"/>
  <c r="K26" i="1"/>
  <c r="K25" i="1" s="1"/>
  <c r="J27" i="1"/>
  <c r="J28" i="1"/>
  <c r="J29" i="1"/>
  <c r="J30" i="1"/>
  <c r="J31" i="1"/>
  <c r="J32" i="1"/>
  <c r="J33" i="1"/>
  <c r="J34" i="1"/>
  <c r="D35" i="1"/>
  <c r="E35" i="1"/>
  <c r="F35" i="1"/>
  <c r="G35" i="1"/>
  <c r="H35" i="1"/>
  <c r="J35" i="1" s="1"/>
  <c r="I35" i="1"/>
  <c r="K35" i="1"/>
  <c r="J36" i="1"/>
  <c r="D37" i="1"/>
  <c r="E37" i="1"/>
  <c r="F37" i="1"/>
  <c r="G37" i="1"/>
  <c r="H37" i="1"/>
  <c r="I37" i="1"/>
  <c r="J37" i="1"/>
  <c r="K37" i="1"/>
  <c r="J38" i="1"/>
  <c r="J39" i="1"/>
  <c r="D40" i="1"/>
  <c r="E40" i="1"/>
  <c r="F40" i="1"/>
  <c r="G40" i="1"/>
  <c r="H40" i="1"/>
  <c r="J40" i="1" s="1"/>
  <c r="I40" i="1"/>
  <c r="K40" i="1"/>
  <c r="J41" i="1"/>
  <c r="D42" i="1"/>
  <c r="E42" i="1"/>
  <c r="F42" i="1"/>
  <c r="G42" i="1"/>
  <c r="H42" i="1"/>
  <c r="I42" i="1"/>
  <c r="J42" i="1" s="1"/>
  <c r="K42" i="1"/>
  <c r="D43" i="1"/>
  <c r="E43" i="1"/>
  <c r="F43" i="1"/>
  <c r="G43" i="1"/>
  <c r="H43" i="1"/>
  <c r="I43" i="1"/>
  <c r="J43" i="1" s="1"/>
  <c r="K43" i="1"/>
  <c r="D44" i="1"/>
  <c r="E44" i="1"/>
  <c r="F44" i="1"/>
  <c r="G44" i="1"/>
  <c r="H44" i="1"/>
  <c r="I44" i="1"/>
  <c r="J44" i="1" s="1"/>
  <c r="K44" i="1"/>
  <c r="J45" i="1"/>
  <c r="D49" i="1"/>
  <c r="D48" i="1" s="1"/>
  <c r="D47" i="1" s="1"/>
  <c r="D46" i="1" s="1"/>
  <c r="E49" i="1"/>
  <c r="E48" i="1" s="1"/>
  <c r="E47" i="1" s="1"/>
  <c r="E46" i="1" s="1"/>
  <c r="F49" i="1"/>
  <c r="F48" i="1" s="1"/>
  <c r="F47" i="1" s="1"/>
  <c r="F46" i="1" s="1"/>
  <c r="G49" i="1"/>
  <c r="G48" i="1" s="1"/>
  <c r="G47" i="1" s="1"/>
  <c r="G46" i="1" s="1"/>
  <c r="H49" i="1"/>
  <c r="H48" i="1" s="1"/>
  <c r="I49" i="1"/>
  <c r="I48" i="1" s="1"/>
  <c r="I47" i="1" s="1"/>
  <c r="I46" i="1" s="1"/>
  <c r="J49" i="1"/>
  <c r="K49" i="1"/>
  <c r="K48" i="1" s="1"/>
  <c r="K47" i="1" s="1"/>
  <c r="K46" i="1" s="1"/>
  <c r="J50" i="1"/>
  <c r="J51" i="1"/>
  <c r="J52" i="1"/>
  <c r="J53" i="1"/>
  <c r="H13" i="1" l="1"/>
  <c r="H12" i="1"/>
  <c r="J14" i="1"/>
  <c r="G12" i="1"/>
  <c r="G11" i="1" s="1"/>
  <c r="G13" i="1"/>
  <c r="I13" i="1"/>
  <c r="I12" i="1"/>
  <c r="I11" i="1" s="1"/>
  <c r="J25" i="1"/>
  <c r="F12" i="1"/>
  <c r="F11" i="1" s="1"/>
  <c r="F13" i="1"/>
  <c r="E12" i="1"/>
  <c r="E11" i="1" s="1"/>
  <c r="E13" i="1"/>
  <c r="K12" i="1"/>
  <c r="K11" i="1" s="1"/>
  <c r="K13" i="1"/>
  <c r="H47" i="1"/>
  <c r="J48" i="1"/>
  <c r="D12" i="1"/>
  <c r="D11" i="1" s="1"/>
  <c r="D13" i="1"/>
  <c r="J26" i="1"/>
  <c r="J15" i="1"/>
  <c r="H46" i="1" l="1"/>
  <c r="J46" i="1" s="1"/>
  <c r="J47" i="1"/>
  <c r="H11" i="1"/>
  <c r="J11" i="1" s="1"/>
  <c r="J12" i="1"/>
  <c r="J13" i="1"/>
</calcChain>
</file>

<file path=xl/sharedStrings.xml><?xml version="1.0" encoding="utf-8"?>
<sst xmlns="http://schemas.openxmlformats.org/spreadsheetml/2006/main" count="155" uniqueCount="154">
  <si>
    <t>JUDETUL  VASLUI</t>
  </si>
  <si>
    <t>COMUNA ROSIESTI</t>
  </si>
  <si>
    <t>CIF 5117550</t>
  </si>
  <si>
    <t xml:space="preserve"> Anexa 7</t>
  </si>
  <si>
    <t>Cont de executie - Detalierea cheltuielilor - Trimestrul: 2, Anul: 2017</t>
  </si>
  <si>
    <t>Capitolul: 51.02.01.03 - Autoritati executive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</si>
  <si>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</si>
  <si>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</si>
  <si>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</si>
  <si>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</si>
  <si>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</si>
  <si>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</si>
  <si>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</si>
  <si>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</si>
  <si>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</si>
  <si>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</si>
  <si>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</si>
  <si>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</si>
  <si>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</si>
  <si>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</si>
  <si>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</si>
  <si>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</si>
  <si>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</si>
  <si>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</si>
  <si>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</si>
  <si>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</si>
  <si>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</si>
  <si>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</si>
  <si>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</si>
  <si>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6</t>
  </si>
  <si>
    <t>TITLUL I  CHELTUIELI DE PERSONAL   (cod 10.01 la 10.03)</t>
  </si>
  <si>
    <t>10</t>
  </si>
  <si>
    <t>7</t>
  </si>
  <si>
    <t>Cheltuieli salariale in bani</t>
  </si>
  <si>
    <t>10.01</t>
  </si>
  <si>
    <t>8</t>
  </si>
  <si>
    <t>Salarii de baza</t>
  </si>
  <si>
    <t>10.01.01</t>
  </si>
  <si>
    <t>19</t>
  </si>
  <si>
    <t>Indemnizatii platite unor persoane din afara unitatii</t>
  </si>
  <si>
    <t>10.01.12</t>
  </si>
  <si>
    <t>33</t>
  </si>
  <si>
    <t>Contributii  (cod 10.03.01 la 10.03.06)</t>
  </si>
  <si>
    <t>10.03</t>
  </si>
  <si>
    <t>34</t>
  </si>
  <si>
    <t>Contributii de asigurari sociale de stat</t>
  </si>
  <si>
    <t>10.03.01</t>
  </si>
  <si>
    <t>35</t>
  </si>
  <si>
    <t xml:space="preserve">Contributii de asigurari de somaj </t>
  </si>
  <si>
    <t>10.03.02</t>
  </si>
  <si>
    <t>36</t>
  </si>
  <si>
    <t xml:space="preserve">Contributii de asigurari sociale de sanatate </t>
  </si>
  <si>
    <t>10.03.03</t>
  </si>
  <si>
    <t>37</t>
  </si>
  <si>
    <t>Contributii de asigurari pentru accidente de munca si boli profesionale</t>
  </si>
  <si>
    <t>10.03.04</t>
  </si>
  <si>
    <t>38</t>
  </si>
  <si>
    <t>Prime de asigurare pe viatza platite de angajator pt angajati</t>
  </si>
  <si>
    <t>10.03.05</t>
  </si>
  <si>
    <t>39</t>
  </si>
  <si>
    <t>Contributii pt concedii si indemnizatii</t>
  </si>
  <si>
    <t>10.03.06</t>
  </si>
  <si>
    <t>41</t>
  </si>
  <si>
    <t>TITLUL II  BUNURI SI SERVICII  (cod 20.01 la 20.06+20.09 la 20.16+20.18 la 20.27+20.30)</t>
  </si>
  <si>
    <t>20</t>
  </si>
  <si>
    <t>42</t>
  </si>
  <si>
    <t xml:space="preserve">Bunuri si servicii </t>
  </si>
  <si>
    <t>20.01</t>
  </si>
  <si>
    <t>43</t>
  </si>
  <si>
    <t>Furnituri de birou</t>
  </si>
  <si>
    <t>20.01.01</t>
  </si>
  <si>
    <t>44</t>
  </si>
  <si>
    <t>Materiale pentru curatenie</t>
  </si>
  <si>
    <t>20.01.02</t>
  </si>
  <si>
    <t>45</t>
  </si>
  <si>
    <t>Incalzit, Iluminat si forta motrica</t>
  </si>
  <si>
    <t>20.01.03</t>
  </si>
  <si>
    <t>47</t>
  </si>
  <si>
    <t>Carburanti si lubrifianti</t>
  </si>
  <si>
    <t>20.01.05</t>
  </si>
  <si>
    <t>48</t>
  </si>
  <si>
    <t>Piese de schimb</t>
  </si>
  <si>
    <t>20.01.06</t>
  </si>
  <si>
    <t>50</t>
  </si>
  <si>
    <t xml:space="preserve">Posta, telecomunicatii, radio, tv, internet </t>
  </si>
  <si>
    <t>20.01.08</t>
  </si>
  <si>
    <t>52</t>
  </si>
  <si>
    <t>Alte bunuri si servicii pentru intretinere si functionare</t>
  </si>
  <si>
    <t>20.01.30</t>
  </si>
  <si>
    <t>53</t>
  </si>
  <si>
    <t xml:space="preserve">Reparatii curente </t>
  </si>
  <si>
    <t>20.02</t>
  </si>
  <si>
    <t>62</t>
  </si>
  <si>
    <t>Bunuri de natura obiectelor de inventar  (cod 20.05.01+20.05.03+20.05.30)</t>
  </si>
  <si>
    <t>20.05</t>
  </si>
  <si>
    <t>65</t>
  </si>
  <si>
    <t>Alte obiecte de inventar</t>
  </si>
  <si>
    <t>20.05.30</t>
  </si>
  <si>
    <t>66</t>
  </si>
  <si>
    <t>Deplasari, detasari, transferari  (cod 20.06.01+20.06.02)</t>
  </si>
  <si>
    <t>20.06</t>
  </si>
  <si>
    <t>67</t>
  </si>
  <si>
    <t>Deplasari interne, detaşări, transferari</t>
  </si>
  <si>
    <t>20.06.01</t>
  </si>
  <si>
    <t>73</t>
  </si>
  <si>
    <t>Pregatire profesionala</t>
  </si>
  <si>
    <t>20.13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</si>
  <si>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</si>
  <si>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</si>
  <si>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</si>
  <si>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</si>
  <si>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</si>
  <si>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</si>
  <si>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207</t>
  </si>
  <si>
    <t>PLATI EFECTUATE IN ANII PRECEDENTI SI RECUPERATE IN ANUL CURENT (cod 85)</t>
  </si>
  <si>
    <t>84</t>
  </si>
  <si>
    <t>209</t>
  </si>
  <si>
    <t>TITLUL XVIII PLATI EFECTUATE IN ANII PRECEDENTI SI RECUPERATE IN ANUL CURENT</t>
  </si>
  <si>
    <t>85</t>
  </si>
  <si>
    <t>210</t>
  </si>
  <si>
    <t>Plati efectuate in anii precedenti si recuperate in anul curent</t>
  </si>
  <si>
    <t>85.01</t>
  </si>
  <si>
    <t>211</t>
  </si>
  <si>
    <t>Plati efectuate in anii precedenti si recuperate in anul curent - sectiunea functionare</t>
  </si>
  <si>
    <t>85.01.01</t>
  </si>
  <si>
    <t>214</t>
  </si>
  <si>
    <t>SECŢIUNEA DE DEZVOLTARE (cod 51+55+56+70+79.d+84.d)</t>
  </si>
  <si>
    <t>001.02</t>
  </si>
  <si>
    <t>387</t>
  </si>
  <si>
    <t>CHELTUIELI DE CAPITAL  (cod 71+72)</t>
  </si>
  <si>
    <t>70</t>
  </si>
  <si>
    <t>389</t>
  </si>
  <si>
    <t>TITLUL XII  ACTIVE NEFINANCIARE  (cod 71.01 la 71.03)</t>
  </si>
  <si>
    <t>71</t>
  </si>
  <si>
    <t>390</t>
  </si>
  <si>
    <t>Active fixe</t>
  </si>
  <si>
    <t>71.01</t>
  </si>
  <si>
    <t>391</t>
  </si>
  <si>
    <t>Constructii</t>
  </si>
  <si>
    <t>71.01.01</t>
  </si>
  <si>
    <t>392</t>
  </si>
  <si>
    <t>Masini, echipamente si mijloace de transport</t>
  </si>
  <si>
    <t>71.01.02</t>
  </si>
  <si>
    <t>393</t>
  </si>
  <si>
    <t>Mobilier, aparatura birotica si alte active corporale</t>
  </si>
  <si>
    <t>71.01.03</t>
  </si>
  <si>
    <t>394</t>
  </si>
  <si>
    <t>Alte active fixe</t>
  </si>
  <si>
    <t>71.01.30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</si>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</sst>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9"/>
  <sheetViews>
    <sheetView tabSelected="1" topLeftCell="B1" workbookViewId="0"/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D12+D46</f>
        <v>950800</v>
      </c>
      <c r="E11" s="11">
        <f>E12+E46</f>
        <v>950800</v>
      </c>
      <c r="F11" s="11">
        <f>F12+F46</f>
        <v>522000</v>
      </c>
      <c r="G11" s="11">
        <f>G12+G46</f>
        <v>520993</v>
      </c>
      <c r="H11" s="11">
        <f>H12+H46</f>
        <v>520993</v>
      </c>
      <c r="I11" s="11">
        <f>I12+I46</f>
        <v>385166</v>
      </c>
      <c r="J11" s="11">
        <f>H11-I11</f>
        <v>135827</v>
      </c>
      <c r="K11" s="11">
        <f>K12+K46</f>
        <v>410945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D14+D25+D45</f>
        <v>862000</v>
      </c>
      <c r="E12" s="11">
        <f>E14+E25+E45</f>
        <v>862000</v>
      </c>
      <c r="F12" s="11">
        <f>F14+F25+F45</f>
        <v>461000</v>
      </c>
      <c r="G12" s="11">
        <f>G14+G25+G45</f>
        <v>459993</v>
      </c>
      <c r="H12" s="11">
        <f>H14+H25+H45</f>
        <v>459993</v>
      </c>
      <c r="I12" s="11">
        <f>I14+I25+I45</f>
        <v>369898</v>
      </c>
      <c r="J12" s="11">
        <f>H12-I12</f>
        <v>90095</v>
      </c>
      <c r="K12" s="11">
        <f>K14+K25+K45</f>
        <v>347455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D14+D25</f>
        <v>862000</v>
      </c>
      <c r="E13" s="11">
        <f>E14+E25</f>
        <v>862000</v>
      </c>
      <c r="F13" s="11">
        <f>F14+F25</f>
        <v>461000</v>
      </c>
      <c r="G13" s="11">
        <f>G14+G25</f>
        <v>461000</v>
      </c>
      <c r="H13" s="11">
        <f>H14+H25</f>
        <v>461000</v>
      </c>
      <c r="I13" s="11">
        <f>I14+I25</f>
        <v>370905</v>
      </c>
      <c r="J13" s="11">
        <f>H13-I13</f>
        <v>90095</v>
      </c>
      <c r="K13" s="11">
        <f>K14+K25</f>
        <v>347455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D15+D18</f>
        <v>596000</v>
      </c>
      <c r="E14" s="11">
        <f>E15+E18</f>
        <v>596000</v>
      </c>
      <c r="F14" s="11">
        <f>F15+F18</f>
        <v>282000</v>
      </c>
      <c r="G14" s="11">
        <f>G15+G18</f>
        <v>282000</v>
      </c>
      <c r="H14" s="11">
        <f>H15+H18</f>
        <v>282000</v>
      </c>
      <c r="I14" s="11">
        <f>I15+I18</f>
        <v>246732</v>
      </c>
      <c r="J14" s="11">
        <f>H14-I14</f>
        <v>35268</v>
      </c>
      <c r="K14" s="11">
        <f>K15+K18</f>
        <v>249598</v>
      </c>
    </row>
    <row r="15" spans="1:11" s="6" customFormat="1" x14ac:dyDescent="0.25">
      <c r="A15" s="10" t="s">
        <v>32</v>
      </c>
      <c r="B15" s="10" t="s">
        <v>33</v>
      </c>
      <c r="C15" s="10" t="s">
        <v>34</v>
      </c>
      <c r="D15" s="11">
        <f>D16+D17</f>
        <v>491000</v>
      </c>
      <c r="E15" s="11">
        <f>E16+E17</f>
        <v>491000</v>
      </c>
      <c r="F15" s="11">
        <f>F16+F17</f>
        <v>227000</v>
      </c>
      <c r="G15" s="11">
        <f>G16+G17</f>
        <v>227000</v>
      </c>
      <c r="H15" s="11">
        <f>H16+H17</f>
        <v>227000</v>
      </c>
      <c r="I15" s="11">
        <f>I16+I17</f>
        <v>204677</v>
      </c>
      <c r="J15" s="11">
        <f>H15-I15</f>
        <v>22323</v>
      </c>
      <c r="K15" s="11">
        <f>K16+K17</f>
        <v>203879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460000</v>
      </c>
      <c r="E16" s="11">
        <v>460000</v>
      </c>
      <c r="F16" s="11">
        <v>210000</v>
      </c>
      <c r="G16" s="11">
        <v>210000</v>
      </c>
      <c r="H16" s="11">
        <v>210000</v>
      </c>
      <c r="I16" s="11">
        <v>190777</v>
      </c>
      <c r="J16" s="11">
        <f>H16-I16</f>
        <v>19223</v>
      </c>
      <c r="K16" s="11">
        <v>191925</v>
      </c>
    </row>
    <row r="17" spans="1:11" s="6" customFormat="1" ht="22.5" x14ac:dyDescent="0.25">
      <c r="A17" s="10" t="s">
        <v>38</v>
      </c>
      <c r="B17" s="10" t="s">
        <v>39</v>
      </c>
      <c r="C17" s="10" t="s">
        <v>40</v>
      </c>
      <c r="D17" s="11">
        <v>31000</v>
      </c>
      <c r="E17" s="11">
        <v>31000</v>
      </c>
      <c r="F17" s="11">
        <v>17000</v>
      </c>
      <c r="G17" s="11">
        <v>17000</v>
      </c>
      <c r="H17" s="11">
        <v>17000</v>
      </c>
      <c r="I17" s="11">
        <v>13900</v>
      </c>
      <c r="J17" s="11">
        <f>H17-I17</f>
        <v>3100</v>
      </c>
      <c r="K17" s="11">
        <v>11954</v>
      </c>
    </row>
    <row r="18" spans="1:11" s="6" customFormat="1" x14ac:dyDescent="0.25">
      <c r="A18" s="10" t="s">
        <v>41</v>
      </c>
      <c r="B18" s="10" t="s">
        <v>42</v>
      </c>
      <c r="C18" s="10" t="s">
        <v>43</v>
      </c>
      <c r="D18" s="11">
        <f>D19+D20+D21+D22+D23+D24</f>
        <v>105000</v>
      </c>
      <c r="E18" s="11">
        <f>E19+E20+E21+E22+E23+E24</f>
        <v>105000</v>
      </c>
      <c r="F18" s="11">
        <f>F19+F20+F21+F22+F23+F24</f>
        <v>55000</v>
      </c>
      <c r="G18" s="11">
        <f>G19+G20+G21+G22+G23+G24</f>
        <v>55000</v>
      </c>
      <c r="H18" s="11">
        <f>H19+H20+H21+H22+H23+H24</f>
        <v>55000</v>
      </c>
      <c r="I18" s="11">
        <f>I19+I20+I21+I22+I23+I24</f>
        <v>42055</v>
      </c>
      <c r="J18" s="11">
        <f>H18-I18</f>
        <v>12945</v>
      </c>
      <c r="K18" s="11">
        <f>K19+K20+K21+K22+K23+K24</f>
        <v>45719</v>
      </c>
    </row>
    <row r="19" spans="1:11" s="6" customFormat="1" x14ac:dyDescent="0.25">
      <c r="A19" s="10" t="s">
        <v>44</v>
      </c>
      <c r="B19" s="10" t="s">
        <v>45</v>
      </c>
      <c r="C19" s="10" t="s">
        <v>46</v>
      </c>
      <c r="D19" s="11">
        <v>70000</v>
      </c>
      <c r="E19" s="11">
        <v>70000</v>
      </c>
      <c r="F19" s="11">
        <v>36000</v>
      </c>
      <c r="G19" s="11">
        <v>36000</v>
      </c>
      <c r="H19" s="11">
        <v>36000</v>
      </c>
      <c r="I19" s="11">
        <v>31667</v>
      </c>
      <c r="J19" s="11">
        <f>H19-I19</f>
        <v>4333</v>
      </c>
      <c r="K19" s="11">
        <v>32948</v>
      </c>
    </row>
    <row r="20" spans="1:11" s="6" customFormat="1" x14ac:dyDescent="0.25">
      <c r="A20" s="10" t="s">
        <v>47</v>
      </c>
      <c r="B20" s="10" t="s">
        <v>48</v>
      </c>
      <c r="C20" s="10" t="s">
        <v>49</v>
      </c>
      <c r="D20" s="11">
        <v>3000</v>
      </c>
      <c r="E20" s="11">
        <v>3000</v>
      </c>
      <c r="F20" s="11">
        <v>2000</v>
      </c>
      <c r="G20" s="11">
        <v>2000</v>
      </c>
      <c r="H20" s="11">
        <v>2000</v>
      </c>
      <c r="I20" s="11">
        <v>985</v>
      </c>
      <c r="J20" s="11">
        <f>H20-I20</f>
        <v>1015</v>
      </c>
      <c r="K20" s="11">
        <v>1020</v>
      </c>
    </row>
    <row r="21" spans="1:11" s="6" customFormat="1" x14ac:dyDescent="0.25">
      <c r="A21" s="10" t="s">
        <v>50</v>
      </c>
      <c r="B21" s="10" t="s">
        <v>51</v>
      </c>
      <c r="C21" s="10" t="s">
        <v>52</v>
      </c>
      <c r="D21" s="11">
        <v>23000</v>
      </c>
      <c r="E21" s="11">
        <v>23000</v>
      </c>
      <c r="F21" s="11">
        <v>12000</v>
      </c>
      <c r="G21" s="11">
        <v>12000</v>
      </c>
      <c r="H21" s="11">
        <v>12000</v>
      </c>
      <c r="I21" s="11">
        <v>8241</v>
      </c>
      <c r="J21" s="11">
        <f>H21-I21</f>
        <v>3759</v>
      </c>
      <c r="K21" s="11">
        <v>8605</v>
      </c>
    </row>
    <row r="22" spans="1:11" s="6" customFormat="1" ht="22.5" x14ac:dyDescent="0.25">
      <c r="A22" s="10" t="s">
        <v>53</v>
      </c>
      <c r="B22" s="10" t="s">
        <v>54</v>
      </c>
      <c r="C22" s="10" t="s">
        <v>55</v>
      </c>
      <c r="D22" s="11">
        <v>1000</v>
      </c>
      <c r="E22" s="11">
        <v>1000</v>
      </c>
      <c r="F22" s="11">
        <v>1000</v>
      </c>
      <c r="G22" s="11">
        <v>1000</v>
      </c>
      <c r="H22" s="11">
        <v>1000</v>
      </c>
      <c r="I22" s="11">
        <v>302</v>
      </c>
      <c r="J22" s="11">
        <f>H22-I22</f>
        <v>698</v>
      </c>
      <c r="K22" s="11">
        <v>315</v>
      </c>
    </row>
    <row r="23" spans="1:11" s="6" customFormat="1" ht="22.5" x14ac:dyDescent="0.25">
      <c r="A23" s="10" t="s">
        <v>56</v>
      </c>
      <c r="B23" s="10" t="s">
        <v>57</v>
      </c>
      <c r="C23" s="10" t="s">
        <v>58</v>
      </c>
      <c r="D23" s="11">
        <v>4000</v>
      </c>
      <c r="E23" s="11">
        <v>4000</v>
      </c>
      <c r="F23" s="11">
        <v>2000</v>
      </c>
      <c r="G23" s="11">
        <v>2000</v>
      </c>
      <c r="H23" s="11">
        <v>2000</v>
      </c>
      <c r="I23" s="11">
        <v>0</v>
      </c>
      <c r="J23" s="11">
        <f>H23-I23</f>
        <v>2000</v>
      </c>
      <c r="K23" s="11">
        <v>0</v>
      </c>
    </row>
    <row r="24" spans="1:11" s="6" customFormat="1" x14ac:dyDescent="0.25">
      <c r="A24" s="10" t="s">
        <v>59</v>
      </c>
      <c r="B24" s="10" t="s">
        <v>60</v>
      </c>
      <c r="C24" s="10" t="s">
        <v>61</v>
      </c>
      <c r="D24" s="11">
        <v>4000</v>
      </c>
      <c r="E24" s="11">
        <v>4000</v>
      </c>
      <c r="F24" s="11">
        <v>2000</v>
      </c>
      <c r="G24" s="11">
        <v>2000</v>
      </c>
      <c r="H24" s="11">
        <v>2000</v>
      </c>
      <c r="I24" s="11">
        <v>860</v>
      </c>
      <c r="J24" s="11">
        <f>H24-I24</f>
        <v>1140</v>
      </c>
      <c r="K24" s="11">
        <v>2831</v>
      </c>
    </row>
    <row r="25" spans="1:11" s="6" customFormat="1" ht="22.5" x14ac:dyDescent="0.25">
      <c r="A25" s="10" t="s">
        <v>62</v>
      </c>
      <c r="B25" s="10" t="s">
        <v>63</v>
      </c>
      <c r="C25" s="10" t="s">
        <v>64</v>
      </c>
      <c r="D25" s="11">
        <f>D26+D34+D35+D37+D39+D40</f>
        <v>266000</v>
      </c>
      <c r="E25" s="11">
        <f>E26+E34+E35+E37+E39+E40</f>
        <v>266000</v>
      </c>
      <c r="F25" s="11">
        <f>F26+F34+F35+F37+F39+F40</f>
        <v>179000</v>
      </c>
      <c r="G25" s="11">
        <f>G26+G34+G35+G37+G39+G40</f>
        <v>179000</v>
      </c>
      <c r="H25" s="11">
        <f>H26+H34+H35+H37+H39+H40</f>
        <v>179000</v>
      </c>
      <c r="I25" s="11">
        <f>I26+I34+I35+I37+I39+I40</f>
        <v>124173</v>
      </c>
      <c r="J25" s="11">
        <f>H25-I25</f>
        <v>54827</v>
      </c>
      <c r="K25" s="11">
        <f>K26+K34+K35+K37+K39+K40</f>
        <v>97857</v>
      </c>
    </row>
    <row r="26" spans="1:11" s="6" customFormat="1" x14ac:dyDescent="0.25">
      <c r="A26" s="10" t="s">
        <v>65</v>
      </c>
      <c r="B26" s="10" t="s">
        <v>66</v>
      </c>
      <c r="C26" s="10" t="s">
        <v>67</v>
      </c>
      <c r="D26" s="11">
        <f>D27+D28+D29+D30+D31+D32+D33</f>
        <v>144000</v>
      </c>
      <c r="E26" s="11">
        <f>E27+E28+E29+E30+E31+E32+E33</f>
        <v>144000</v>
      </c>
      <c r="F26" s="11">
        <f>F27+F28+F29+F30+F31+F32+F33</f>
        <v>84000</v>
      </c>
      <c r="G26" s="11">
        <f>G27+G28+G29+G30+G31+G32+G33</f>
        <v>84000</v>
      </c>
      <c r="H26" s="11">
        <f>H27+H28+H29+H30+H31+H32+H33</f>
        <v>84000</v>
      </c>
      <c r="I26" s="11">
        <f>I27+I28+I29+I30+I31+I32+I33</f>
        <v>48612</v>
      </c>
      <c r="J26" s="11">
        <f>H26-I26</f>
        <v>35388</v>
      </c>
      <c r="K26" s="11">
        <f>K27+K28+K29+K30+K31+K32+K33</f>
        <v>44551</v>
      </c>
    </row>
    <row r="27" spans="1:11" s="6" customFormat="1" x14ac:dyDescent="0.25">
      <c r="A27" s="10" t="s">
        <v>68</v>
      </c>
      <c r="B27" s="10" t="s">
        <v>69</v>
      </c>
      <c r="C27" s="10" t="s">
        <v>70</v>
      </c>
      <c r="D27" s="11">
        <v>9000</v>
      </c>
      <c r="E27" s="11">
        <v>9000</v>
      </c>
      <c r="F27" s="11">
        <v>6000</v>
      </c>
      <c r="G27" s="11">
        <v>6000</v>
      </c>
      <c r="H27" s="11">
        <v>6000</v>
      </c>
      <c r="I27" s="11">
        <v>2138</v>
      </c>
      <c r="J27" s="11">
        <f>H27-I27</f>
        <v>3862</v>
      </c>
      <c r="K27" s="11">
        <v>2138</v>
      </c>
    </row>
    <row r="28" spans="1:11" s="6" customFormat="1" x14ac:dyDescent="0.25">
      <c r="A28" s="10" t="s">
        <v>71</v>
      </c>
      <c r="B28" s="10" t="s">
        <v>72</v>
      </c>
      <c r="C28" s="10" t="s">
        <v>73</v>
      </c>
      <c r="D28" s="11">
        <v>7000</v>
      </c>
      <c r="E28" s="11">
        <v>7000</v>
      </c>
      <c r="F28" s="11">
        <v>5000</v>
      </c>
      <c r="G28" s="11">
        <v>5000</v>
      </c>
      <c r="H28" s="11">
        <v>5000</v>
      </c>
      <c r="I28" s="11">
        <v>288</v>
      </c>
      <c r="J28" s="11">
        <f>H28-I28</f>
        <v>4712</v>
      </c>
      <c r="K28" s="11">
        <v>0</v>
      </c>
    </row>
    <row r="29" spans="1:11" s="6" customFormat="1" x14ac:dyDescent="0.25">
      <c r="A29" s="10" t="s">
        <v>74</v>
      </c>
      <c r="B29" s="10" t="s">
        <v>75</v>
      </c>
      <c r="C29" s="10" t="s">
        <v>76</v>
      </c>
      <c r="D29" s="11">
        <v>13000</v>
      </c>
      <c r="E29" s="11">
        <v>13000</v>
      </c>
      <c r="F29" s="11">
        <v>0</v>
      </c>
      <c r="G29" s="11">
        <v>0</v>
      </c>
      <c r="H29" s="11">
        <v>0</v>
      </c>
      <c r="I29" s="11">
        <v>0</v>
      </c>
      <c r="J29" s="11">
        <f>H29-I29</f>
        <v>0</v>
      </c>
      <c r="K29" s="11">
        <v>2520</v>
      </c>
    </row>
    <row r="30" spans="1:11" s="6" customFormat="1" x14ac:dyDescent="0.25">
      <c r="A30" s="10" t="s">
        <v>77</v>
      </c>
      <c r="B30" s="10" t="s">
        <v>78</v>
      </c>
      <c r="C30" s="10" t="s">
        <v>79</v>
      </c>
      <c r="D30" s="11">
        <v>30000</v>
      </c>
      <c r="E30" s="11">
        <v>30000</v>
      </c>
      <c r="F30" s="11">
        <v>18000</v>
      </c>
      <c r="G30" s="11">
        <v>18000</v>
      </c>
      <c r="H30" s="11">
        <v>18000</v>
      </c>
      <c r="I30" s="11">
        <v>12500</v>
      </c>
      <c r="J30" s="11">
        <f>H30-I30</f>
        <v>5500</v>
      </c>
      <c r="K30" s="11">
        <v>6373</v>
      </c>
    </row>
    <row r="31" spans="1:11" s="6" customFormat="1" x14ac:dyDescent="0.25">
      <c r="A31" s="10" t="s">
        <v>80</v>
      </c>
      <c r="B31" s="10" t="s">
        <v>81</v>
      </c>
      <c r="C31" s="10" t="s">
        <v>82</v>
      </c>
      <c r="D31" s="11">
        <v>10000</v>
      </c>
      <c r="E31" s="11">
        <v>10000</v>
      </c>
      <c r="F31" s="11">
        <v>7000</v>
      </c>
      <c r="G31" s="11">
        <v>7000</v>
      </c>
      <c r="H31" s="11">
        <v>7000</v>
      </c>
      <c r="I31" s="11">
        <v>2510</v>
      </c>
      <c r="J31" s="11">
        <f>H31-I31</f>
        <v>4490</v>
      </c>
      <c r="K31" s="11">
        <v>2510</v>
      </c>
    </row>
    <row r="32" spans="1:11" s="6" customFormat="1" x14ac:dyDescent="0.25">
      <c r="A32" s="10" t="s">
        <v>83</v>
      </c>
      <c r="B32" s="10" t="s">
        <v>84</v>
      </c>
      <c r="C32" s="10" t="s">
        <v>85</v>
      </c>
      <c r="D32" s="11">
        <v>16000</v>
      </c>
      <c r="E32" s="11">
        <v>16000</v>
      </c>
      <c r="F32" s="11">
        <v>9000</v>
      </c>
      <c r="G32" s="11">
        <v>9000</v>
      </c>
      <c r="H32" s="11">
        <v>9000</v>
      </c>
      <c r="I32" s="11">
        <v>8437</v>
      </c>
      <c r="J32" s="11">
        <f>H32-I32</f>
        <v>563</v>
      </c>
      <c r="K32" s="11">
        <v>8524</v>
      </c>
    </row>
    <row r="33" spans="1:11" s="6" customFormat="1" ht="22.5" x14ac:dyDescent="0.25">
      <c r="A33" s="10" t="s">
        <v>86</v>
      </c>
      <c r="B33" s="10" t="s">
        <v>87</v>
      </c>
      <c r="C33" s="10" t="s">
        <v>88</v>
      </c>
      <c r="D33" s="11">
        <v>59000</v>
      </c>
      <c r="E33" s="11">
        <v>59000</v>
      </c>
      <c r="F33" s="11">
        <v>39000</v>
      </c>
      <c r="G33" s="11">
        <v>39000</v>
      </c>
      <c r="H33" s="11">
        <v>39000</v>
      </c>
      <c r="I33" s="11">
        <v>22739</v>
      </c>
      <c r="J33" s="11">
        <f>H33-I33</f>
        <v>16261</v>
      </c>
      <c r="K33" s="11">
        <v>22486</v>
      </c>
    </row>
    <row r="34" spans="1:11" s="6" customFormat="1" x14ac:dyDescent="0.25">
      <c r="A34" s="10" t="s">
        <v>89</v>
      </c>
      <c r="B34" s="10" t="s">
        <v>90</v>
      </c>
      <c r="C34" s="10" t="s">
        <v>91</v>
      </c>
      <c r="D34" s="11">
        <v>8000</v>
      </c>
      <c r="E34" s="11">
        <v>8000</v>
      </c>
      <c r="F34" s="11">
        <v>8000</v>
      </c>
      <c r="G34" s="11">
        <v>8000</v>
      </c>
      <c r="H34" s="11">
        <v>8000</v>
      </c>
      <c r="I34" s="11">
        <v>0</v>
      </c>
      <c r="J34" s="11">
        <f>H34-I34</f>
        <v>8000</v>
      </c>
      <c r="K34" s="11">
        <v>0</v>
      </c>
    </row>
    <row r="35" spans="1:11" s="6" customFormat="1" ht="22.5" x14ac:dyDescent="0.25">
      <c r="A35" s="10" t="s">
        <v>92</v>
      </c>
      <c r="B35" s="10" t="s">
        <v>93</v>
      </c>
      <c r="C35" s="10" t="s">
        <v>94</v>
      </c>
      <c r="D35" s="11">
        <f>+D36</f>
        <v>36000</v>
      </c>
      <c r="E35" s="11">
        <f>+E36</f>
        <v>36000</v>
      </c>
      <c r="F35" s="11">
        <f>+F36</f>
        <v>31000</v>
      </c>
      <c r="G35" s="11">
        <f>+G36</f>
        <v>31000</v>
      </c>
      <c r="H35" s="11">
        <f>+H36</f>
        <v>31000</v>
      </c>
      <c r="I35" s="11">
        <f>+I36</f>
        <v>25345</v>
      </c>
      <c r="J35" s="11">
        <f>H35-I35</f>
        <v>5655</v>
      </c>
      <c r="K35" s="11">
        <f>+K36</f>
        <v>0</v>
      </c>
    </row>
    <row r="36" spans="1:11" s="6" customFormat="1" x14ac:dyDescent="0.25">
      <c r="A36" s="10" t="s">
        <v>95</v>
      </c>
      <c r="B36" s="10" t="s">
        <v>96</v>
      </c>
      <c r="C36" s="10" t="s">
        <v>97</v>
      </c>
      <c r="D36" s="11">
        <v>36000</v>
      </c>
      <c r="E36" s="11">
        <v>36000</v>
      </c>
      <c r="F36" s="11">
        <v>31000</v>
      </c>
      <c r="G36" s="11">
        <v>31000</v>
      </c>
      <c r="H36" s="11">
        <v>31000</v>
      </c>
      <c r="I36" s="11">
        <v>25345</v>
      </c>
      <c r="J36" s="11">
        <f>H36-I36</f>
        <v>5655</v>
      </c>
      <c r="K36" s="11">
        <v>0</v>
      </c>
    </row>
    <row r="37" spans="1:11" s="6" customFormat="1" ht="22.5" x14ac:dyDescent="0.25">
      <c r="A37" s="10" t="s">
        <v>98</v>
      </c>
      <c r="B37" s="10" t="s">
        <v>99</v>
      </c>
      <c r="C37" s="10" t="s">
        <v>100</v>
      </c>
      <c r="D37" s="11">
        <f>D38</f>
        <v>5000</v>
      </c>
      <c r="E37" s="11">
        <f>E38</f>
        <v>5000</v>
      </c>
      <c r="F37" s="11">
        <f>F38</f>
        <v>3000</v>
      </c>
      <c r="G37" s="11">
        <f>G38</f>
        <v>3000</v>
      </c>
      <c r="H37" s="11">
        <f>H38</f>
        <v>3000</v>
      </c>
      <c r="I37" s="11">
        <f>I38</f>
        <v>1184</v>
      </c>
      <c r="J37" s="11">
        <f>H37-I37</f>
        <v>1816</v>
      </c>
      <c r="K37" s="11">
        <f>K38</f>
        <v>1184</v>
      </c>
    </row>
    <row r="38" spans="1:11" s="6" customFormat="1" x14ac:dyDescent="0.25">
      <c r="A38" s="10" t="s">
        <v>101</v>
      </c>
      <c r="B38" s="10" t="s">
        <v>102</v>
      </c>
      <c r="C38" s="10" t="s">
        <v>103</v>
      </c>
      <c r="D38" s="11">
        <v>5000</v>
      </c>
      <c r="E38" s="11">
        <v>5000</v>
      </c>
      <c r="F38" s="11">
        <v>3000</v>
      </c>
      <c r="G38" s="11">
        <v>3000</v>
      </c>
      <c r="H38" s="11">
        <v>3000</v>
      </c>
      <c r="I38" s="11">
        <v>1184</v>
      </c>
      <c r="J38" s="11">
        <f>H38-I38</f>
        <v>1816</v>
      </c>
      <c r="K38" s="11">
        <v>1184</v>
      </c>
    </row>
    <row r="39" spans="1:11" s="6" customFormat="1" x14ac:dyDescent="0.25">
      <c r="A39" s="10" t="s">
        <v>104</v>
      </c>
      <c r="B39" s="10" t="s">
        <v>105</v>
      </c>
      <c r="C39" s="10" t="s">
        <v>106</v>
      </c>
      <c r="D39" s="11">
        <v>5000</v>
      </c>
      <c r="E39" s="11">
        <v>5000</v>
      </c>
      <c r="F39" s="11">
        <v>5000</v>
      </c>
      <c r="G39" s="11">
        <v>5000</v>
      </c>
      <c r="H39" s="11">
        <v>5000</v>
      </c>
      <c r="I39" s="11">
        <v>2000</v>
      </c>
      <c r="J39" s="11">
        <f>H39-I39</f>
        <v>3000</v>
      </c>
      <c r="K39" s="11">
        <v>2000</v>
      </c>
    </row>
    <row r="40" spans="1:11" s="6" customFormat="1" ht="33" x14ac:dyDescent="0.25">
      <c r="A40" s="10" t="s">
        <v>107</v>
      </c>
      <c r="B40" s="10" t="s">
        <v>108</v>
      </c>
      <c r="C40" s="10" t="s">
        <v>109</v>
      </c>
      <c r="D40" s="11">
        <f>+D41</f>
        <v>68000</v>
      </c>
      <c r="E40" s="11">
        <f>+E41</f>
        <v>68000</v>
      </c>
      <c r="F40" s="11">
        <f>+F41</f>
        <v>48000</v>
      </c>
      <c r="G40" s="11">
        <f>+G41</f>
        <v>48000</v>
      </c>
      <c r="H40" s="11">
        <f>+H41</f>
        <v>48000</v>
      </c>
      <c r="I40" s="11">
        <f>+I41</f>
        <v>47032</v>
      </c>
      <c r="J40" s="11">
        <f>H40-I40</f>
        <v>968</v>
      </c>
      <c r="K40" s="11">
        <f>+K41</f>
        <v>50122</v>
      </c>
    </row>
    <row r="41" spans="1:11" s="6" customFormat="1" x14ac:dyDescent="0.25">
      <c r="A41" s="10" t="s">
        <v>110</v>
      </c>
      <c r="B41" s="10" t="s">
        <v>111</v>
      </c>
      <c r="C41" s="10" t="s">
        <v>112</v>
      </c>
      <c r="D41" s="11">
        <v>68000</v>
      </c>
      <c r="E41" s="11">
        <v>68000</v>
      </c>
      <c r="F41" s="11">
        <v>48000</v>
      </c>
      <c r="G41" s="11">
        <v>48000</v>
      </c>
      <c r="H41" s="11">
        <v>48000</v>
      </c>
      <c r="I41" s="11">
        <v>47032</v>
      </c>
      <c r="J41" s="11">
        <f>H41-I41</f>
        <v>968</v>
      </c>
      <c r="K41" s="11">
        <v>50122</v>
      </c>
    </row>
    <row r="42" spans="1:11" s="6" customFormat="1" ht="22.5" x14ac:dyDescent="0.25">
      <c r="A42" s="10" t="s">
        <v>113</v>
      </c>
      <c r="B42" s="10" t="s">
        <v>114</v>
      </c>
      <c r="C42" s="10" t="s">
        <v>115</v>
      </c>
      <c r="D42" s="11">
        <f>D45</f>
        <v>0</v>
      </c>
      <c r="E42" s="11">
        <f>E45</f>
        <v>0</v>
      </c>
      <c r="F42" s="11">
        <f>F45</f>
        <v>0</v>
      </c>
      <c r="G42" s="11">
        <f>G45</f>
        <v>-1007</v>
      </c>
      <c r="H42" s="11">
        <f>H45</f>
        <v>-1007</v>
      </c>
      <c r="I42" s="11">
        <f>I45</f>
        <v>-1007</v>
      </c>
      <c r="J42" s="11">
        <f>H42-I42</f>
        <v>0</v>
      </c>
      <c r="K42" s="11">
        <f>K45</f>
        <v>0</v>
      </c>
    </row>
    <row r="43" spans="1:11" s="6" customFormat="1" ht="22.5" x14ac:dyDescent="0.25">
      <c r="A43" s="10" t="s">
        <v>116</v>
      </c>
      <c r="B43" s="10" t="s">
        <v>117</v>
      </c>
      <c r="C43" s="10" t="s">
        <v>118</v>
      </c>
      <c r="D43" s="11">
        <f>D45</f>
        <v>0</v>
      </c>
      <c r="E43" s="11">
        <f>E45</f>
        <v>0</v>
      </c>
      <c r="F43" s="11">
        <f>F45</f>
        <v>0</v>
      </c>
      <c r="G43" s="11">
        <f>G45</f>
        <v>-1007</v>
      </c>
      <c r="H43" s="11">
        <f>H45</f>
        <v>-1007</v>
      </c>
      <c r="I43" s="11">
        <f>I45</f>
        <v>-1007</v>
      </c>
      <c r="J43" s="11">
        <f>H43-I43</f>
        <v>0</v>
      </c>
      <c r="K43" s="11">
        <f>K45</f>
        <v>0</v>
      </c>
    </row>
    <row r="44" spans="1:11" s="6" customFormat="1" ht="22.5" x14ac:dyDescent="0.25">
      <c r="A44" s="10" t="s">
        <v>119</v>
      </c>
      <c r="B44" s="10" t="s">
        <v>120</v>
      </c>
      <c r="C44" s="10" t="s">
        <v>121</v>
      </c>
      <c r="D44" s="11">
        <f>D45</f>
        <v>0</v>
      </c>
      <c r="E44" s="11">
        <f>E45</f>
        <v>0</v>
      </c>
      <c r="F44" s="11">
        <f>F45</f>
        <v>0</v>
      </c>
      <c r="G44" s="11">
        <f>G45</f>
        <v>-1007</v>
      </c>
      <c r="H44" s="11">
        <f>H45</f>
        <v>-1007</v>
      </c>
      <c r="I44" s="11">
        <f>I45</f>
        <v>-1007</v>
      </c>
      <c r="J44" s="11">
        <f>H44-I44</f>
        <v>0</v>
      </c>
      <c r="K44" s="11">
        <f>K45</f>
        <v>0</v>
      </c>
    </row>
    <row r="45" spans="1:11" s="6" customFormat="1" ht="22.5" x14ac:dyDescent="0.25">
      <c r="A45" s="10" t="s">
        <v>122</v>
      </c>
      <c r="B45" s="10" t="s">
        <v>123</v>
      </c>
      <c r="C45" s="10" t="s">
        <v>124</v>
      </c>
      <c r="D45" s="11">
        <v>0</v>
      </c>
      <c r="E45" s="11">
        <v>0</v>
      </c>
      <c r="F45" s="11">
        <v>0</v>
      </c>
      <c r="G45" s="11">
        <v>-1007</v>
      </c>
      <c r="H45" s="11">
        <v>-1007</v>
      </c>
      <c r="I45" s="11">
        <v>-1007</v>
      </c>
      <c r="J45" s="11">
        <f>H45-I45</f>
        <v>0</v>
      </c>
      <c r="K45" s="11">
        <v>0</v>
      </c>
    </row>
    <row r="46" spans="1:11" s="6" customFormat="1" ht="22.5" x14ac:dyDescent="0.25">
      <c r="A46" s="10" t="s">
        <v>125</v>
      </c>
      <c r="B46" s="10" t="s">
        <v>126</v>
      </c>
      <c r="C46" s="10" t="s">
        <v>127</v>
      </c>
      <c r="D46" s="11">
        <f>+D47</f>
        <v>88800</v>
      </c>
      <c r="E46" s="11">
        <f>+E47</f>
        <v>88800</v>
      </c>
      <c r="F46" s="11">
        <f>+F47</f>
        <v>61000</v>
      </c>
      <c r="G46" s="11">
        <f>+G47</f>
        <v>61000</v>
      </c>
      <c r="H46" s="11">
        <f>+H47</f>
        <v>61000</v>
      </c>
      <c r="I46" s="11">
        <f>+I47</f>
        <v>15268</v>
      </c>
      <c r="J46" s="11">
        <f>H46-I46</f>
        <v>45732</v>
      </c>
      <c r="K46" s="11">
        <f>+K47</f>
        <v>63490</v>
      </c>
    </row>
    <row r="47" spans="1:11" s="6" customFormat="1" x14ac:dyDescent="0.25">
      <c r="A47" s="10" t="s">
        <v>128</v>
      </c>
      <c r="B47" s="10" t="s">
        <v>129</v>
      </c>
      <c r="C47" s="10" t="s">
        <v>130</v>
      </c>
      <c r="D47" s="11">
        <f>D48</f>
        <v>88800</v>
      </c>
      <c r="E47" s="11">
        <f>E48</f>
        <v>88800</v>
      </c>
      <c r="F47" s="11">
        <f>F48</f>
        <v>61000</v>
      </c>
      <c r="G47" s="11">
        <f>G48</f>
        <v>61000</v>
      </c>
      <c r="H47" s="11">
        <f>H48</f>
        <v>61000</v>
      </c>
      <c r="I47" s="11">
        <f>I48</f>
        <v>15268</v>
      </c>
      <c r="J47" s="11">
        <f>H47-I47</f>
        <v>45732</v>
      </c>
      <c r="K47" s="11">
        <f>K48</f>
        <v>63490</v>
      </c>
    </row>
    <row r="48" spans="1:11" s="6" customFormat="1" ht="22.5" x14ac:dyDescent="0.25">
      <c r="A48" s="10" t="s">
        <v>131</v>
      </c>
      <c r="B48" s="10" t="s">
        <v>132</v>
      </c>
      <c r="C48" s="10" t="s">
        <v>133</v>
      </c>
      <c r="D48" s="11">
        <f>D49</f>
        <v>88800</v>
      </c>
      <c r="E48" s="11">
        <f>E49</f>
        <v>88800</v>
      </c>
      <c r="F48" s="11">
        <f>F49</f>
        <v>61000</v>
      </c>
      <c r="G48" s="11">
        <f>G49</f>
        <v>61000</v>
      </c>
      <c r="H48" s="11">
        <f>H49</f>
        <v>61000</v>
      </c>
      <c r="I48" s="11">
        <f>I49</f>
        <v>15268</v>
      </c>
      <c r="J48" s="11">
        <f>H48-I48</f>
        <v>45732</v>
      </c>
      <c r="K48" s="11">
        <f>K49</f>
        <v>63490</v>
      </c>
    </row>
    <row r="49" spans="1:12" s="6" customFormat="1" x14ac:dyDescent="0.25">
      <c r="A49" s="10" t="s">
        <v>134</v>
      </c>
      <c r="B49" s="10" t="s">
        <v>135</v>
      </c>
      <c r="C49" s="10" t="s">
        <v>136</v>
      </c>
      <c r="D49" s="11">
        <f>D50+D51+D52+D53</f>
        <v>88800</v>
      </c>
      <c r="E49" s="11">
        <f>E50+E51+E52+E53</f>
        <v>88800</v>
      </c>
      <c r="F49" s="11">
        <f>F50+F51+F52+F53</f>
        <v>61000</v>
      </c>
      <c r="G49" s="11">
        <f>G50+G51+G52+G53</f>
        <v>61000</v>
      </c>
      <c r="H49" s="11">
        <f>H50+H51+H52+H53</f>
        <v>61000</v>
      </c>
      <c r="I49" s="11">
        <f>I50+I51+I52+I53</f>
        <v>15268</v>
      </c>
      <c r="J49" s="11">
        <f>H49-I49</f>
        <v>45732</v>
      </c>
      <c r="K49" s="11">
        <f>K50+K51+K52+K53</f>
        <v>63490</v>
      </c>
    </row>
    <row r="50" spans="1:12" s="6" customFormat="1" x14ac:dyDescent="0.25">
      <c r="A50" s="10" t="s">
        <v>137</v>
      </c>
      <c r="B50" s="10" t="s">
        <v>138</v>
      </c>
      <c r="C50" s="10" t="s">
        <v>139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f>H50-I50</f>
        <v>0</v>
      </c>
      <c r="K50" s="11">
        <v>118</v>
      </c>
    </row>
    <row r="51" spans="1:12" s="6" customFormat="1" x14ac:dyDescent="0.25">
      <c r="A51" s="10" t="s">
        <v>140</v>
      </c>
      <c r="B51" s="10" t="s">
        <v>141</v>
      </c>
      <c r="C51" s="10" t="s">
        <v>142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f>H51-I51</f>
        <v>0</v>
      </c>
      <c r="K51" s="11">
        <v>19257</v>
      </c>
    </row>
    <row r="52" spans="1:12" s="6" customFormat="1" ht="22.5" x14ac:dyDescent="0.25">
      <c r="A52" s="10" t="s">
        <v>143</v>
      </c>
      <c r="B52" s="10" t="s">
        <v>144</v>
      </c>
      <c r="C52" s="10" t="s">
        <v>145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f>H52-I52</f>
        <v>0</v>
      </c>
      <c r="K52" s="11">
        <v>1516</v>
      </c>
    </row>
    <row r="53" spans="1:12" s="6" customFormat="1" x14ac:dyDescent="0.25">
      <c r="A53" s="10" t="s">
        <v>146</v>
      </c>
      <c r="B53" s="10" t="s">
        <v>147</v>
      </c>
      <c r="C53" s="10" t="s">
        <v>148</v>
      </c>
      <c r="D53" s="11">
        <v>88800</v>
      </c>
      <c r="E53" s="11">
        <v>88800</v>
      </c>
      <c r="F53" s="11">
        <v>61000</v>
      </c>
      <c r="G53" s="11">
        <v>61000</v>
      </c>
      <c r="H53" s="11">
        <v>61000</v>
      </c>
      <c r="I53" s="11">
        <v>15268</v>
      </c>
      <c r="J53" s="11">
        <f>H53-I53</f>
        <v>45732</v>
      </c>
      <c r="K53" s="11">
        <v>42599</v>
      </c>
    </row>
    <row r="54" spans="1:12" s="6" customFormat="1" x14ac:dyDescent="0.25">
      <c r="A54" s="8"/>
      <c r="B54" s="8"/>
      <c r="C54" s="8"/>
      <c r="D54" s="9"/>
      <c r="E54" s="9"/>
      <c r="F54" s="9"/>
      <c r="G54" s="9"/>
      <c r="H54" s="9"/>
      <c r="I54" s="9"/>
      <c r="J54" s="9"/>
      <c r="K54" s="9"/>
    </row>
    <row r="55" spans="1:12" x14ac:dyDescent="0.25">
      <c r="A55" s="13" t="s">
        <v>149</v>
      </c>
      <c r="B55" s="13"/>
      <c r="C55" s="13"/>
      <c r="D55" s="13"/>
      <c r="E55" s="13" t="s">
        <v>151</v>
      </c>
      <c r="F55" s="13"/>
      <c r="G55" s="13"/>
      <c r="H55" s="13"/>
      <c r="I55" s="13" t="s">
        <v>152</v>
      </c>
      <c r="J55" s="13"/>
      <c r="K55" s="13"/>
      <c r="L55" s="13"/>
    </row>
    <row r="56" spans="1:12" x14ac:dyDescent="0.25">
      <c r="A56" s="3" t="s">
        <v>150</v>
      </c>
      <c r="B56" s="3"/>
      <c r="C56" s="3"/>
      <c r="D56" s="3"/>
      <c r="E56" s="3" t="s">
        <v>151</v>
      </c>
      <c r="F56" s="3"/>
      <c r="G56" s="3"/>
      <c r="H56" s="3"/>
      <c r="I56" s="3" t="s">
        <v>153</v>
      </c>
      <c r="J56" s="3"/>
      <c r="K56" s="3"/>
      <c r="L56" s="3"/>
    </row>
    <row r="109" spans="1:20" x14ac:dyDescent="0.25">
      <c r="A109" s="12"/>
      <c r="B109" s="12"/>
      <c r="C109" s="12"/>
      <c r="D109" s="12"/>
      <c r="I109" s="12"/>
      <c r="J109" s="12"/>
      <c r="K109" s="12"/>
      <c r="L109" s="12"/>
      <c r="Q109" s="12"/>
      <c r="R109" s="12"/>
      <c r="S109" s="12"/>
      <c r="T109" s="12"/>
    </row>
  </sheetData>
  <mergeCells count="22">
    <mergeCell ref="H8:H9"/>
    <mergeCell ref="I8:I9"/>
    <mergeCell ref="J8:J9"/>
    <mergeCell ref="K8:K9"/>
    <mergeCell ref="A55:D55"/>
    <mergeCell ref="A56:D56"/>
    <mergeCell ref="E55:H55"/>
    <mergeCell ref="E56:H56"/>
    <mergeCell ref="I55:L55"/>
    <mergeCell ref="I56:L56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2017-07-26T10:09:37Z</dcterms:created>
  <dcterms:modified xsi:type="dcterms:W3CDTF">2017-07-26T10:09:39Z</dcterms:modified>
</cp:coreProperties>
</file>