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F20" i="1"/>
  <c r="K20" i="1" s="1"/>
  <c r="G20" i="1"/>
  <c r="H20" i="1"/>
  <c r="I20" i="1"/>
  <c r="J20" i="1"/>
  <c r="F21" i="1"/>
  <c r="K21" i="1"/>
  <c r="F22" i="1"/>
  <c r="K22" i="1" s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F28" i="1"/>
  <c r="K28" i="1" s="1"/>
  <c r="G28" i="1"/>
  <c r="H28" i="1"/>
  <c r="I28" i="1"/>
  <c r="J28" i="1"/>
  <c r="F29" i="1"/>
  <c r="K29" i="1"/>
  <c r="F30" i="1"/>
  <c r="K30" i="1" s="1"/>
  <c r="F31" i="1"/>
  <c r="K31" i="1"/>
  <c r="F32" i="1"/>
  <c r="K32" i="1" s="1"/>
  <c r="D34" i="1"/>
  <c r="E34" i="1"/>
  <c r="F34" i="1"/>
  <c r="K34" i="1" s="1"/>
  <c r="G34" i="1"/>
  <c r="H34" i="1"/>
  <c r="I34" i="1"/>
  <c r="I33" i="1" s="1"/>
  <c r="J34" i="1"/>
  <c r="F35" i="1"/>
  <c r="K35" i="1"/>
  <c r="F36" i="1"/>
  <c r="K36" i="1" s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J33" i="1" s="1"/>
  <c r="F40" i="1"/>
  <c r="K40" i="1" s="1"/>
  <c r="F41" i="1"/>
  <c r="K41" i="1"/>
  <c r="F42" i="1"/>
  <c r="K42" i="1" s="1"/>
  <c r="D44" i="1"/>
  <c r="D43" i="1" s="1"/>
  <c r="E44" i="1"/>
  <c r="E43" i="1" s="1"/>
  <c r="F44" i="1"/>
  <c r="K44" i="1" s="1"/>
  <c r="G44" i="1"/>
  <c r="G43" i="1" s="1"/>
  <c r="F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D52" i="1"/>
  <c r="E52" i="1"/>
  <c r="E51" i="1" s="1"/>
  <c r="F52" i="1"/>
  <c r="K52" i="1" s="1"/>
  <c r="G52" i="1"/>
  <c r="H52" i="1"/>
  <c r="I52" i="1"/>
  <c r="J52" i="1"/>
  <c r="F53" i="1"/>
  <c r="K53" i="1"/>
  <c r="D55" i="1"/>
  <c r="D54" i="1" s="1"/>
  <c r="E55" i="1"/>
  <c r="E54" i="1" s="1"/>
  <c r="G55" i="1"/>
  <c r="G54" i="1" s="1"/>
  <c r="F54" i="1" s="1"/>
  <c r="H55" i="1"/>
  <c r="H54" i="1" s="1"/>
  <c r="I55" i="1"/>
  <c r="I54" i="1" s="1"/>
  <c r="J55" i="1"/>
  <c r="J54" i="1" s="1"/>
  <c r="F56" i="1"/>
  <c r="K56" i="1" s="1"/>
  <c r="D57" i="1"/>
  <c r="E57" i="1"/>
  <c r="F57" i="1"/>
  <c r="K57" i="1" s="1"/>
  <c r="G57" i="1"/>
  <c r="H57" i="1"/>
  <c r="I57" i="1"/>
  <c r="J57" i="1"/>
  <c r="F58" i="1"/>
  <c r="K58" i="1"/>
  <c r="D59" i="1"/>
  <c r="E59" i="1"/>
  <c r="G59" i="1"/>
  <c r="F59" i="1" s="1"/>
  <c r="K59" i="1" s="1"/>
  <c r="H59" i="1"/>
  <c r="I59" i="1"/>
  <c r="J59" i="1"/>
  <c r="F60" i="1"/>
  <c r="K60" i="1" s="1"/>
  <c r="F61" i="1"/>
  <c r="K61" i="1"/>
  <c r="F62" i="1"/>
  <c r="K62" i="1" s="1"/>
  <c r="D64" i="1"/>
  <c r="D63" i="1" s="1"/>
  <c r="E64" i="1"/>
  <c r="E63" i="1" s="1"/>
  <c r="F64" i="1"/>
  <c r="K64" i="1" s="1"/>
  <c r="G64" i="1"/>
  <c r="G63" i="1" s="1"/>
  <c r="H64" i="1"/>
  <c r="H63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G68" i="1"/>
  <c r="G67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D71" i="1"/>
  <c r="E71" i="1"/>
  <c r="G71" i="1"/>
  <c r="F71" i="1" s="1"/>
  <c r="K71" i="1" s="1"/>
  <c r="H71" i="1"/>
  <c r="I71" i="1"/>
  <c r="J71" i="1"/>
  <c r="F72" i="1"/>
  <c r="K72" i="1" s="1"/>
  <c r="D46" i="1" l="1"/>
  <c r="D51" i="1"/>
  <c r="J15" i="1"/>
  <c r="F67" i="1"/>
  <c r="K67" i="1" s="1"/>
  <c r="G66" i="1"/>
  <c r="F66" i="1" s="1"/>
  <c r="K66" i="1" s="1"/>
  <c r="H33" i="1"/>
  <c r="H15" i="1" s="1"/>
  <c r="H14" i="1" s="1"/>
  <c r="F24" i="1"/>
  <c r="K24" i="1" s="1"/>
  <c r="G23" i="1"/>
  <c r="F23" i="1" s="1"/>
  <c r="K23" i="1" s="1"/>
  <c r="I15" i="1"/>
  <c r="I51" i="1"/>
  <c r="I46" i="1"/>
  <c r="H51" i="1"/>
  <c r="H46" i="1" s="1"/>
  <c r="J51" i="1"/>
  <c r="J46" i="1" s="1"/>
  <c r="G51" i="1"/>
  <c r="K43" i="1"/>
  <c r="E33" i="1"/>
  <c r="E15" i="1"/>
  <c r="F63" i="1"/>
  <c r="K63" i="1" s="1"/>
  <c r="K54" i="1"/>
  <c r="E46" i="1"/>
  <c r="D33" i="1"/>
  <c r="D15" i="1" s="1"/>
  <c r="D14" i="1" s="1"/>
  <c r="F55" i="1"/>
  <c r="K55" i="1" s="1"/>
  <c r="G17" i="1"/>
  <c r="G48" i="1"/>
  <c r="G38" i="1"/>
  <c r="F38" i="1" s="1"/>
  <c r="K38" i="1" s="1"/>
  <c r="F68" i="1"/>
  <c r="K68" i="1" s="1"/>
  <c r="H13" i="1" l="1"/>
  <c r="H12" i="1"/>
  <c r="D12" i="1"/>
  <c r="D13" i="1"/>
  <c r="E14" i="1"/>
  <c r="F48" i="1"/>
  <c r="K48" i="1" s="1"/>
  <c r="G47" i="1"/>
  <c r="F17" i="1"/>
  <c r="K17" i="1" s="1"/>
  <c r="G16" i="1"/>
  <c r="G33" i="1"/>
  <c r="F33" i="1" s="1"/>
  <c r="K33" i="1" s="1"/>
  <c r="J14" i="1"/>
  <c r="F51" i="1"/>
  <c r="K51" i="1" s="1"/>
  <c r="I14" i="1"/>
  <c r="E12" i="1" l="1"/>
  <c r="E13" i="1"/>
  <c r="I12" i="1"/>
  <c r="I13" i="1"/>
  <c r="J12" i="1"/>
  <c r="J13" i="1"/>
  <c r="F47" i="1"/>
  <c r="K47" i="1" s="1"/>
  <c r="G46" i="1"/>
  <c r="F46" i="1" s="1"/>
  <c r="K46" i="1" s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<sst xmlns="http://schemas.openxmlformats.org/spreadsheetml/2006/main" count="211" uniqueCount="210">
  <si>
    <t>JUDETUL  VASLUI</t>
  </si>
  <si>
    <t>COMUNA ROSIESTI</t>
  </si>
  <si>
    <t>CIF 5117550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</si>
  <si>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</si>
  <si>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</si>
  <si>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</si>
  <si>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</si>
  <si>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</si>
  <si>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</si>
  <si>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</si>
  <si>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</si>
  <si>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</si>
  <si>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</si>
  <si>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</si>
  <si>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</si>
  <si>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</si>
  <si>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</si>
  <si>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</si>
  <si>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</si>
  <si>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</si>
  <si>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</si>
  <si>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</si>
  <si>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</si>
  <si>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</si>
  <si>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</si>
  <si>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</si>
  <si>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</si>
  <si>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</si>
  <si>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</si>
  <si>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</si>
  <si>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</si>
  <si>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</si>
  <si>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</si>
  <si>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</si>
  <si>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</si>
  <si>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</si>
  <si>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</si>
  <si>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</si>
  <si>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</si>
  <si>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</si>
  <si>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</si>
  <si>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</si>
  <si>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</si>
  <si>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</si>
  <si>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</si>
  <si>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</si>
  <si>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</si>
  <si>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</si>
  <si>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</si>
  <si>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</si>
  <si>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</si>
  <si>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</si>
  <si>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</si>
  <si>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</si>
  <si>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</si>
  <si>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</si>
  <si>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</si>
  <si>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</si>
  <si>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</si>
  <si>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</si>
  <si>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</si>
  <si>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</si>
  <si>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</si>
  <si>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</si>
  <si>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</si>
  <si>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</si>
  <si>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</si>
  <si>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</si>
  <si>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</si>
  <si>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</si>
  <si>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</si>
  <si>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</si>
  <si>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</si>
  <si>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</si>
  <si>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</si>
  <si>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</si>
  <si>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</si>
  <si>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</si>
  <si>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</si>
  <si>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</si>
  <si>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</si>
  <si>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</si>
  <si>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</si>
  <si>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</si>
  <si>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</si>
  <si>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</si>
  <si>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</si>
  <si>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</si>
  <si>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</si>
  <si>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</si>
  <si>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</si>
  <si>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</si>
  <si>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</si>
  <si>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</si>
  <si>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</si>
  <si>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</si>
  <si>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</si>
  <si>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</si>
  <si>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</si>
  <si>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</si>
  <si>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</si>
  <si>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</si>
  <si>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</si>
  <si>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</si>
  <si>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</si>
  <si>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</si>
  <si>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</si>
  <si>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</si>
  <si>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</si>
  <si>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</si>
  <si>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</si>
  <si>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</si>
  <si>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</si>
  <si>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</si>
  <si>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</si>
  <si>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</si>
  <si>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</si>
  <si>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</si>
  <si>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</si>
  <si>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</si>
  <si>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</si>
  <si>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</si>
  <si>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</si>
  <si>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</si>
  <si>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</si>
  <si>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</si>
  <si>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</si>
  <si>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</si>
  <si>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</si>
  <si>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</si>
  <si>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</si>
  <si>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</si>
  <si>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</si>
  <si>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</si>
  <si>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</si>
  <si>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</si>
  <si>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</si>
  <si>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</si>
  <si>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</si>
  <si>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</si>
  <si>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</si>
  <si>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</si>
  <si>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</si>
  <si>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</si>
  <si>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</si>
  <si>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</si>
  <si>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</si>
  <si>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</si>
  <si>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</si>
  <si>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</si>
  <si>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</si>
  <si>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</si>
  <si>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</si>
  <si>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</si>
  <si>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</si>
  <si>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</si>
  <si>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</si>
  <si>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</si>
  <si>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</si>
  <si>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</si>
  <si>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97</t>
  </si>
  <si>
    <t>Alte venituri</t>
  </si>
  <si>
    <t>36.02.50</t>
  </si>
  <si>
    <t>98</t>
  </si>
  <si>
    <t>Transferuri voluntare,  altele decat subventiile (cod 37.02.01+37.02.50)</t>
  </si>
  <si>
    <t>37.02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</si>
  <si>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</si>
  <si>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</si>
  <si>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</si>
  <si>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</si>
  <si>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</si>
  <si>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</si>
  <si>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103</t>
  </si>
  <si>
    <t>Alte transferuri voluntare</t>
  </si>
  <si>
    <t>37.02.50</t>
  </si>
  <si>
    <t>104</t>
  </si>
  <si>
    <t>II. VENITURI DIN CAPITAL (cod 39.02)</t>
  </si>
  <si>
    <t>00.15</t>
  </si>
  <si>
    <t>105</t>
  </si>
  <si>
    <t>Venituri din valorificarea unor bunuri  (cod 39.02.01+39.02.03+39.02.04+39.02.07+39.02.10)</t>
  </si>
  <si>
    <t>39.02</t>
  </si>
  <si>
    <t>106</t>
  </si>
  <si>
    <t>Venituri din valorificarea unor bunuri ale institutiilor publice</t>
  </si>
  <si>
    <t>39.02.01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</si>
  <si>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</si>
  <si>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</si>
  <si>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</si>
  <si>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</si>
  <si>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</si>
  <si>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</si>
  <si>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</si>
  <si>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</si>
  <si>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</si>
  <si>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129</t>
  </si>
  <si>
    <t>Planuri si  regulamente de urbanism</t>
  </si>
  <si>
    <t>42.02.05</t>
  </si>
  <si>
    <t>157</t>
  </si>
  <si>
    <t>Subventii pentru acordarea ajutorului pentru incalzirea locuintei cu lemne, carbuni, combustibili petrolieri</t>
  </si>
  <si>
    <t>42.02.34</t>
  </si>
  <si>
    <t>185</t>
  </si>
  <si>
    <t>Subventii de la alte administratii (cod. 43.02.01+43.02.04+43.02.07+43.02.08+43.02.20+43.02.21)</t>
  </si>
  <si>
    <t>43.02</t>
  </si>
  <si>
    <t>196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</si>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</sst>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D14+D63+D66</f>
        <v>3590704</v>
      </c>
      <c r="E12" s="11">
        <f>E14+E63+E66</f>
        <v>4294873</v>
      </c>
      <c r="F12" s="11">
        <f>G12+H12</f>
        <v>5574015</v>
      </c>
      <c r="G12" s="11">
        <f>G14+G63+G66</f>
        <v>1052566</v>
      </c>
      <c r="H12" s="11">
        <f>H14+H63+H66</f>
        <v>4521449</v>
      </c>
      <c r="I12" s="11">
        <f>I14+I63+I66</f>
        <v>4210617</v>
      </c>
      <c r="J12" s="11">
        <f>J14+J63+J66</f>
        <v>58996</v>
      </c>
      <c r="K12" s="11">
        <f>F12-I12-J12</f>
        <v>1304402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D14-D34-D59+D63</f>
        <v>1192000</v>
      </c>
      <c r="E13" s="11">
        <f>E14-E34-E59+E63</f>
        <v>1357625</v>
      </c>
      <c r="F13" s="11">
        <f>G13+H13</f>
        <v>2696244</v>
      </c>
      <c r="G13" s="11">
        <f>G14-G34-G59+G63</f>
        <v>1052566</v>
      </c>
      <c r="H13" s="11">
        <f>H14-H34-H59+H63</f>
        <v>1643678</v>
      </c>
      <c r="I13" s="11">
        <f>I14-I34-I59+I63</f>
        <v>1332846</v>
      </c>
      <c r="J13" s="11">
        <f>J14-J34-J59+J63</f>
        <v>58996</v>
      </c>
      <c r="K13" s="11">
        <f>F13-I13-J13</f>
        <v>1304402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D15+D46</f>
        <v>3587000</v>
      </c>
      <c r="E14" s="11">
        <f>E15+E46</f>
        <v>4253702</v>
      </c>
      <c r="F14" s="11">
        <f>G14+H14</f>
        <v>5492705</v>
      </c>
      <c r="G14" s="11">
        <f>G15+G46</f>
        <v>1052566</v>
      </c>
      <c r="H14" s="11">
        <f>H15+H46</f>
        <v>4440139</v>
      </c>
      <c r="I14" s="11">
        <f>I15+I46</f>
        <v>4129307</v>
      </c>
      <c r="J14" s="11">
        <f>J15+J46</f>
        <v>58996</v>
      </c>
      <c r="K14" s="11">
        <f>F14-I14-J14</f>
        <v>1304402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D16+D23+D33+D43</f>
        <v>3505000</v>
      </c>
      <c r="E15" s="11">
        <f>E16+E23+E33+E43</f>
        <v>4089000</v>
      </c>
      <c r="F15" s="11">
        <f>G15+H15</f>
        <v>4916409</v>
      </c>
      <c r="G15" s="11">
        <f>G16+G23+G33+G43</f>
        <v>740082</v>
      </c>
      <c r="H15" s="11">
        <f>H16+H23+H33+H43</f>
        <v>4176327</v>
      </c>
      <c r="I15" s="11">
        <f>I16+I23+I33+I43</f>
        <v>4016164</v>
      </c>
      <c r="J15" s="11">
        <f>J16+J23+J33+J43</f>
        <v>58797</v>
      </c>
      <c r="K15" s="11">
        <f>F15-I15-J15</f>
        <v>841448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627000</v>
      </c>
      <c r="E16" s="11">
        <f>+E17</f>
        <v>652000</v>
      </c>
      <c r="F16" s="11">
        <f>G16+H16</f>
        <v>687826</v>
      </c>
      <c r="G16" s="11">
        <f>+G17</f>
        <v>0</v>
      </c>
      <c r="H16" s="11">
        <f>+H17</f>
        <v>687826</v>
      </c>
      <c r="I16" s="11">
        <f>+I17</f>
        <v>687826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627000</v>
      </c>
      <c r="E17" s="11">
        <f>E18+E20</f>
        <v>652000</v>
      </c>
      <c r="F17" s="11">
        <f>G17+H17</f>
        <v>687826</v>
      </c>
      <c r="G17" s="11">
        <f>G18+G20</f>
        <v>0</v>
      </c>
      <c r="H17" s="11">
        <f>H18+H20</f>
        <v>687826</v>
      </c>
      <c r="I17" s="11">
        <f>I18+I20</f>
        <v>687826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6000</v>
      </c>
      <c r="E18" s="11">
        <f>+E19</f>
        <v>6000</v>
      </c>
      <c r="F18" s="11">
        <f>G18+H18</f>
        <v>3356</v>
      </c>
      <c r="G18" s="11">
        <f>+G19</f>
        <v>0</v>
      </c>
      <c r="H18" s="11">
        <f>+H19</f>
        <v>3356</v>
      </c>
      <c r="I18" s="11">
        <f>+I19</f>
        <v>3356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6000</v>
      </c>
      <c r="E19" s="11">
        <v>6000</v>
      </c>
      <c r="F19" s="11">
        <f>G19+H19</f>
        <v>3356</v>
      </c>
      <c r="G19" s="11">
        <v>0</v>
      </c>
      <c r="H19" s="11">
        <v>3356</v>
      </c>
      <c r="I19" s="11">
        <v>3356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621000</v>
      </c>
      <c r="E20" s="11">
        <f>E21+E22</f>
        <v>646000</v>
      </c>
      <c r="F20" s="11">
        <f>G20+H20</f>
        <v>684470</v>
      </c>
      <c r="G20" s="11">
        <f>G21+G22</f>
        <v>0</v>
      </c>
      <c r="H20" s="11">
        <f>H21+H22</f>
        <v>684470</v>
      </c>
      <c r="I20" s="11">
        <f>I21+I22</f>
        <v>684470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312000</v>
      </c>
      <c r="E21" s="11">
        <v>350000</v>
      </c>
      <c r="F21" s="11">
        <f>G21+H21</f>
        <v>350475</v>
      </c>
      <c r="G21" s="11">
        <v>0</v>
      </c>
      <c r="H21" s="11">
        <v>350475</v>
      </c>
      <c r="I21" s="11">
        <v>350475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309000</v>
      </c>
      <c r="E22" s="11">
        <v>296000</v>
      </c>
      <c r="F22" s="11">
        <f>G22+H22</f>
        <v>333995</v>
      </c>
      <c r="G22" s="11">
        <v>0</v>
      </c>
      <c r="H22" s="11">
        <v>333995</v>
      </c>
      <c r="I22" s="11">
        <v>333995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437000</v>
      </c>
      <c r="E23" s="11">
        <f>E24</f>
        <v>502500</v>
      </c>
      <c r="F23" s="11">
        <f>G23+H23</f>
        <v>1292079</v>
      </c>
      <c r="G23" s="11">
        <f>G24</f>
        <v>689267</v>
      </c>
      <c r="H23" s="11">
        <f>H24</f>
        <v>602812</v>
      </c>
      <c r="I23" s="11">
        <f>I24</f>
        <v>465703</v>
      </c>
      <c r="J23" s="11">
        <f>J24</f>
        <v>52525</v>
      </c>
      <c r="K23" s="11">
        <f>F23-I23-J23</f>
        <v>773851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437000</v>
      </c>
      <c r="E24" s="11">
        <f>E25+E28+E32</f>
        <v>502500</v>
      </c>
      <c r="F24" s="11">
        <f>G24+H24</f>
        <v>1292079</v>
      </c>
      <c r="G24" s="11">
        <f>G25+G28+G32</f>
        <v>689267</v>
      </c>
      <c r="H24" s="11">
        <f>H25+H28+H32</f>
        <v>602812</v>
      </c>
      <c r="I24" s="11">
        <f>I25+I28+I32</f>
        <v>465703</v>
      </c>
      <c r="J24" s="11">
        <f>J25+J28+J32</f>
        <v>52525</v>
      </c>
      <c r="K24" s="11">
        <f>F24-I24-J24</f>
        <v>773851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182000</v>
      </c>
      <c r="E25" s="11">
        <f>E26+E27</f>
        <v>182000</v>
      </c>
      <c r="F25" s="11">
        <f>G25+H25</f>
        <v>247903</v>
      </c>
      <c r="G25" s="11">
        <f>G26+G27</f>
        <v>39389</v>
      </c>
      <c r="H25" s="11">
        <f>H26+H27</f>
        <v>208514</v>
      </c>
      <c r="I25" s="11">
        <f>I26+I27</f>
        <v>160667</v>
      </c>
      <c r="J25" s="11">
        <f>J26+J27</f>
        <v>37313</v>
      </c>
      <c r="K25" s="11">
        <f>F25-I25-J25</f>
        <v>49923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22000</v>
      </c>
      <c r="E26" s="11">
        <v>22000</v>
      </c>
      <c r="F26" s="11">
        <f>G26+H26</f>
        <v>55222</v>
      </c>
      <c r="G26" s="11">
        <v>35838</v>
      </c>
      <c r="H26" s="11">
        <v>19384</v>
      </c>
      <c r="I26" s="11">
        <v>13723</v>
      </c>
      <c r="J26" s="11">
        <v>2405</v>
      </c>
      <c r="K26" s="11">
        <f>F26-I26-J26</f>
        <v>39094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160000</v>
      </c>
      <c r="E27" s="11">
        <v>160000</v>
      </c>
      <c r="F27" s="11">
        <f>G27+H27</f>
        <v>192681</v>
      </c>
      <c r="G27" s="11">
        <v>3551</v>
      </c>
      <c r="H27" s="11">
        <v>189130</v>
      </c>
      <c r="I27" s="11">
        <v>146944</v>
      </c>
      <c r="J27" s="11">
        <v>34908</v>
      </c>
      <c r="K27" s="11">
        <f>F27-I27-J27</f>
        <v>10829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255000</v>
      </c>
      <c r="E28" s="11">
        <f>E29+E30+E31</f>
        <v>320500</v>
      </c>
      <c r="F28" s="11">
        <f>G28+H28</f>
        <v>1044060</v>
      </c>
      <c r="G28" s="11">
        <f>G29+G30+G31</f>
        <v>649878</v>
      </c>
      <c r="H28" s="11">
        <f>H29+H30+H31</f>
        <v>394182</v>
      </c>
      <c r="I28" s="11">
        <f>I29+I30+I31</f>
        <v>304920</v>
      </c>
      <c r="J28" s="11">
        <f>J29+J30+J31</f>
        <v>15212</v>
      </c>
      <c r="K28" s="11">
        <f>F28-I28-J28</f>
        <v>723928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61500</v>
      </c>
      <c r="F29" s="11">
        <f>G29+H29</f>
        <v>190350</v>
      </c>
      <c r="G29" s="11">
        <v>91293</v>
      </c>
      <c r="H29" s="11">
        <v>99057</v>
      </c>
      <c r="I29" s="11">
        <v>66810</v>
      </c>
      <c r="J29" s="11">
        <v>7512</v>
      </c>
      <c r="K29" s="11">
        <f>F29-I29-J29</f>
        <v>116028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5000</v>
      </c>
      <c r="E30" s="11">
        <v>9000</v>
      </c>
      <c r="F30" s="11">
        <f>G30+H30</f>
        <v>10706</v>
      </c>
      <c r="G30" s="11">
        <v>845</v>
      </c>
      <c r="H30" s="11">
        <v>9861</v>
      </c>
      <c r="I30" s="11">
        <v>8977</v>
      </c>
      <c r="J30" s="11">
        <v>152</v>
      </c>
      <c r="K30" s="11">
        <f>F30-I30-J30</f>
        <v>1577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200000</v>
      </c>
      <c r="E31" s="11">
        <v>250000</v>
      </c>
      <c r="F31" s="11">
        <f>G31+H31</f>
        <v>843004</v>
      </c>
      <c r="G31" s="11">
        <v>557740</v>
      </c>
      <c r="H31" s="11">
        <v>285264</v>
      </c>
      <c r="I31" s="11">
        <v>229133</v>
      </c>
      <c r="J31" s="11">
        <v>7548</v>
      </c>
      <c r="K31" s="11">
        <f>F31-I31-J31</f>
        <v>606323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116</v>
      </c>
      <c r="G32" s="11">
        <v>0</v>
      </c>
      <c r="H32" s="11">
        <v>116</v>
      </c>
      <c r="I32" s="11">
        <v>116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2426000</v>
      </c>
      <c r="E33" s="11">
        <f>E34+E38</f>
        <v>2910500</v>
      </c>
      <c r="F33" s="11">
        <f>G33+H33</f>
        <v>2906925</v>
      </c>
      <c r="G33" s="11">
        <f>G34+G38</f>
        <v>47773</v>
      </c>
      <c r="H33" s="11">
        <f>H34+H38</f>
        <v>2859152</v>
      </c>
      <c r="I33" s="11">
        <f>I34+I38</f>
        <v>2837619</v>
      </c>
      <c r="J33" s="11">
        <f>J34+J38</f>
        <v>5172</v>
      </c>
      <c r="K33" s="11">
        <f>F33-I33-J33</f>
        <v>64134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2395000</v>
      </c>
      <c r="E34" s="11">
        <f>+E35+E36+E37</f>
        <v>2871000</v>
      </c>
      <c r="F34" s="11">
        <f>G34+H34</f>
        <v>2804743</v>
      </c>
      <c r="G34" s="11">
        <f>+G35+G36+G37</f>
        <v>0</v>
      </c>
      <c r="H34" s="11">
        <f>+H35+H36+H37</f>
        <v>2804743</v>
      </c>
      <c r="I34" s="11">
        <f>+I35+I36+I37</f>
        <v>2804743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1795000</v>
      </c>
      <c r="E35" s="11">
        <v>2069000</v>
      </c>
      <c r="F35" s="11">
        <f>G35+H35</f>
        <v>2002743</v>
      </c>
      <c r="G35" s="11">
        <v>0</v>
      </c>
      <c r="H35" s="11">
        <v>2002743</v>
      </c>
      <c r="I35" s="11">
        <v>2002743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32000</v>
      </c>
      <c r="E36" s="11">
        <v>32000</v>
      </c>
      <c r="F36" s="11">
        <f>G36+H36</f>
        <v>32000</v>
      </c>
      <c r="G36" s="11">
        <v>0</v>
      </c>
      <c r="H36" s="11">
        <v>32000</v>
      </c>
      <c r="I36" s="11">
        <v>32000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568000</v>
      </c>
      <c r="E37" s="11">
        <v>770000</v>
      </c>
      <c r="F37" s="11">
        <f>G37+H37</f>
        <v>770000</v>
      </c>
      <c r="G37" s="11">
        <v>0</v>
      </c>
      <c r="H37" s="11">
        <v>770000</v>
      </c>
      <c r="I37" s="11">
        <v>770000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31000</v>
      </c>
      <c r="E38" s="11">
        <f>E39+E42</f>
        <v>39500</v>
      </c>
      <c r="F38" s="11">
        <f>G38+H38</f>
        <v>102182</v>
      </c>
      <c r="G38" s="11">
        <f>G39+G42</f>
        <v>47773</v>
      </c>
      <c r="H38" s="11">
        <f>H39+H42</f>
        <v>54409</v>
      </c>
      <c r="I38" s="11">
        <f>I39+I42</f>
        <v>32876</v>
      </c>
      <c r="J38" s="11">
        <f>J39+J42</f>
        <v>5172</v>
      </c>
      <c r="K38" s="11">
        <f>F38-I38-J38</f>
        <v>64134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31000</v>
      </c>
      <c r="E39" s="11">
        <f>E40+E41</f>
        <v>39500</v>
      </c>
      <c r="F39" s="11">
        <f>G39+H39</f>
        <v>102158</v>
      </c>
      <c r="G39" s="11">
        <f>G40+G41</f>
        <v>47773</v>
      </c>
      <c r="H39" s="11">
        <f>H40+H41</f>
        <v>54385</v>
      </c>
      <c r="I39" s="11">
        <f>I40+I41</f>
        <v>32852</v>
      </c>
      <c r="J39" s="11">
        <f>J40+J41</f>
        <v>5172</v>
      </c>
      <c r="K39" s="11">
        <f>F39-I39-J39</f>
        <v>64134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20000</v>
      </c>
      <c r="E40" s="11">
        <v>20000</v>
      </c>
      <c r="F40" s="11">
        <f>G40+H40</f>
        <v>80982</v>
      </c>
      <c r="G40" s="11">
        <v>46930</v>
      </c>
      <c r="H40" s="11">
        <v>34052</v>
      </c>
      <c r="I40" s="11">
        <v>15852</v>
      </c>
      <c r="J40" s="11">
        <v>2703</v>
      </c>
      <c r="K40" s="11">
        <f>F40-I40-J40</f>
        <v>62427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11000</v>
      </c>
      <c r="E41" s="11">
        <v>19500</v>
      </c>
      <c r="F41" s="11">
        <f>G41+H41</f>
        <v>21176</v>
      </c>
      <c r="G41" s="11">
        <v>843</v>
      </c>
      <c r="H41" s="11">
        <v>20333</v>
      </c>
      <c r="I41" s="11">
        <v>17000</v>
      </c>
      <c r="J41" s="11">
        <v>2469</v>
      </c>
      <c r="K41" s="11">
        <f>F41-I41-J41</f>
        <v>1707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24</v>
      </c>
      <c r="G42" s="11">
        <v>0</v>
      </c>
      <c r="H42" s="11">
        <v>24</v>
      </c>
      <c r="I42" s="11">
        <v>24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15000</v>
      </c>
      <c r="E43" s="11">
        <f>E44</f>
        <v>24000</v>
      </c>
      <c r="F43" s="11">
        <f>G43+H43</f>
        <v>29579</v>
      </c>
      <c r="G43" s="11">
        <f>G44</f>
        <v>3042</v>
      </c>
      <c r="H43" s="11">
        <f>H44</f>
        <v>26537</v>
      </c>
      <c r="I43" s="11">
        <f>I44</f>
        <v>25016</v>
      </c>
      <c r="J43" s="11">
        <f>J44</f>
        <v>1100</v>
      </c>
      <c r="K43" s="11">
        <f>F43-I43-J43</f>
        <v>3463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15000</v>
      </c>
      <c r="E44" s="11">
        <f>E45</f>
        <v>24000</v>
      </c>
      <c r="F44" s="11">
        <f>G44+H44</f>
        <v>29579</v>
      </c>
      <c r="G44" s="11">
        <f>G45</f>
        <v>3042</v>
      </c>
      <c r="H44" s="11">
        <f>H45</f>
        <v>26537</v>
      </c>
      <c r="I44" s="11">
        <f>I45</f>
        <v>25016</v>
      </c>
      <c r="J44" s="11">
        <f>J45</f>
        <v>1100</v>
      </c>
      <c r="K44" s="11">
        <f>F44-I44-J44</f>
        <v>3463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15000</v>
      </c>
      <c r="E45" s="11">
        <v>24000</v>
      </c>
      <c r="F45" s="11">
        <f>G45+H45</f>
        <v>29579</v>
      </c>
      <c r="G45" s="11">
        <v>3042</v>
      </c>
      <c r="H45" s="11">
        <v>26537</v>
      </c>
      <c r="I45" s="11">
        <v>25016</v>
      </c>
      <c r="J45" s="11">
        <v>1100</v>
      </c>
      <c r="K45" s="11">
        <f>F45-I45-J45</f>
        <v>3463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82000</v>
      </c>
      <c r="E46" s="11">
        <f>E47+E51</f>
        <v>164702</v>
      </c>
      <c r="F46" s="11">
        <f>G46+H46</f>
        <v>576296</v>
      </c>
      <c r="G46" s="11">
        <f>G47+G51</f>
        <v>312484</v>
      </c>
      <c r="H46" s="11">
        <f>H47+H51</f>
        <v>263812</v>
      </c>
      <c r="I46" s="11">
        <f>I47+I51</f>
        <v>113143</v>
      </c>
      <c r="J46" s="11">
        <f>J47+J51</f>
        <v>199</v>
      </c>
      <c r="K46" s="11">
        <f>F46-I46-J46</f>
        <v>462954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39000</v>
      </c>
      <c r="E47" s="11">
        <f>E48</f>
        <v>41000</v>
      </c>
      <c r="F47" s="11">
        <f>G47+H47</f>
        <v>45259</v>
      </c>
      <c r="G47" s="11">
        <f>G48</f>
        <v>17477</v>
      </c>
      <c r="H47" s="11">
        <f>H48</f>
        <v>27782</v>
      </c>
      <c r="I47" s="11">
        <f>I48</f>
        <v>39821</v>
      </c>
      <c r="J47" s="11">
        <f>J48</f>
        <v>199</v>
      </c>
      <c r="K47" s="11">
        <f>F47-I47-J47</f>
        <v>5239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39000</v>
      </c>
      <c r="E48" s="11">
        <f>+E49</f>
        <v>41000</v>
      </c>
      <c r="F48" s="11">
        <f>G48+H48</f>
        <v>45259</v>
      </c>
      <c r="G48" s="11">
        <f>+G49</f>
        <v>17477</v>
      </c>
      <c r="H48" s="11">
        <f>+H49</f>
        <v>27782</v>
      </c>
      <c r="I48" s="11">
        <f>+I49</f>
        <v>39821</v>
      </c>
      <c r="J48" s="11">
        <f>+J49</f>
        <v>199</v>
      </c>
      <c r="K48" s="11">
        <f>F48-I48-J48</f>
        <v>5239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39000</v>
      </c>
      <c r="E49" s="11">
        <f>E50</f>
        <v>41000</v>
      </c>
      <c r="F49" s="11">
        <f>G49+H49</f>
        <v>45259</v>
      </c>
      <c r="G49" s="11">
        <f>G50</f>
        <v>17477</v>
      </c>
      <c r="H49" s="11">
        <f>H50</f>
        <v>27782</v>
      </c>
      <c r="I49" s="11">
        <f>I50</f>
        <v>39821</v>
      </c>
      <c r="J49" s="11">
        <f>J50</f>
        <v>199</v>
      </c>
      <c r="K49" s="11">
        <f>F49-I49-J49</f>
        <v>5239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39000</v>
      </c>
      <c r="E50" s="11">
        <v>41000</v>
      </c>
      <c r="F50" s="11">
        <f>G50+H50</f>
        <v>45259</v>
      </c>
      <c r="G50" s="11">
        <v>17477</v>
      </c>
      <c r="H50" s="11">
        <v>27782</v>
      </c>
      <c r="I50" s="11">
        <v>39821</v>
      </c>
      <c r="J50" s="11">
        <v>199</v>
      </c>
      <c r="K50" s="11">
        <f>F50-I50-J50</f>
        <v>5239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+D52+D54+D57+D59</f>
        <v>43000</v>
      </c>
      <c r="E51" s="11">
        <f>+E52+E54+E57+E59</f>
        <v>123702</v>
      </c>
      <c r="F51" s="11">
        <f>G51+H51</f>
        <v>531037</v>
      </c>
      <c r="G51" s="11">
        <f>+G52+G54+G57+G59</f>
        <v>295007</v>
      </c>
      <c r="H51" s="11">
        <f>+H52+H54+H57+H59</f>
        <v>236030</v>
      </c>
      <c r="I51" s="11">
        <f>+I52+I54+I57+I59</f>
        <v>73322</v>
      </c>
      <c r="J51" s="11">
        <f>+J52+J54+J57+J59</f>
        <v>0</v>
      </c>
      <c r="K51" s="11">
        <f>F51-I51-J51</f>
        <v>457715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3000</v>
      </c>
      <c r="E52" s="11">
        <f>E53</f>
        <v>5000</v>
      </c>
      <c r="F52" s="11">
        <f>G52+H52</f>
        <v>5981</v>
      </c>
      <c r="G52" s="11">
        <f>G53</f>
        <v>0</v>
      </c>
      <c r="H52" s="11">
        <f>H53</f>
        <v>5981</v>
      </c>
      <c r="I52" s="11">
        <f>I53</f>
        <v>5981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5000</v>
      </c>
      <c r="F53" s="11">
        <f>G53+H53</f>
        <v>5981</v>
      </c>
      <c r="G53" s="11">
        <v>0</v>
      </c>
      <c r="H53" s="11">
        <v>5981</v>
      </c>
      <c r="I53" s="11">
        <v>5981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40000</v>
      </c>
      <c r="E54" s="11">
        <f>E55</f>
        <v>40000</v>
      </c>
      <c r="F54" s="11">
        <f>G54+H54</f>
        <v>479664</v>
      </c>
      <c r="G54" s="11">
        <f>G55</f>
        <v>295007</v>
      </c>
      <c r="H54" s="11">
        <f>H55</f>
        <v>184657</v>
      </c>
      <c r="I54" s="11">
        <f>I55</f>
        <v>21949</v>
      </c>
      <c r="J54" s="11">
        <f>J55</f>
        <v>0</v>
      </c>
      <c r="K54" s="11">
        <f>F54-I54-J54</f>
        <v>457715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40000</v>
      </c>
      <c r="E55" s="11">
        <f>E56</f>
        <v>40000</v>
      </c>
      <c r="F55" s="11">
        <f>G55+H55</f>
        <v>479664</v>
      </c>
      <c r="G55" s="11">
        <f>G56</f>
        <v>295007</v>
      </c>
      <c r="H55" s="11">
        <f>H56</f>
        <v>184657</v>
      </c>
      <c r="I55" s="11">
        <f>I56</f>
        <v>21949</v>
      </c>
      <c r="J55" s="11">
        <f>J56</f>
        <v>0</v>
      </c>
      <c r="K55" s="11">
        <f>F55-I55-J55</f>
        <v>457715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40000</v>
      </c>
      <c r="E56" s="11">
        <v>40000</v>
      </c>
      <c r="F56" s="11">
        <f>G56+H56</f>
        <v>479664</v>
      </c>
      <c r="G56" s="11">
        <v>295007</v>
      </c>
      <c r="H56" s="11">
        <v>184657</v>
      </c>
      <c r="I56" s="11">
        <v>21949</v>
      </c>
      <c r="J56" s="11">
        <v>0</v>
      </c>
      <c r="K56" s="11">
        <f>F56-I56-J56</f>
        <v>457715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</f>
        <v>0</v>
      </c>
      <c r="E57" s="11">
        <f>+E58</f>
        <v>45393</v>
      </c>
      <c r="F57" s="11">
        <f>G57+H57</f>
        <v>45392</v>
      </c>
      <c r="G57" s="11">
        <f>+G58</f>
        <v>0</v>
      </c>
      <c r="H57" s="11">
        <f>+H58</f>
        <v>45392</v>
      </c>
      <c r="I57" s="11">
        <f>+I58</f>
        <v>45392</v>
      </c>
      <c r="J57" s="11">
        <f>+J58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0</v>
      </c>
      <c r="E58" s="11">
        <v>45393</v>
      </c>
      <c r="F58" s="11">
        <f>G58+H58</f>
        <v>45392</v>
      </c>
      <c r="G58" s="11">
        <v>0</v>
      </c>
      <c r="H58" s="11">
        <v>45392</v>
      </c>
      <c r="I58" s="11">
        <v>45392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+D60+D61+D62</f>
        <v>0</v>
      </c>
      <c r="E59" s="11">
        <f>+E60+E61+E62</f>
        <v>33309</v>
      </c>
      <c r="F59" s="11">
        <f>G59+H59</f>
        <v>0</v>
      </c>
      <c r="G59" s="11">
        <f>+G60+G61+G62</f>
        <v>0</v>
      </c>
      <c r="H59" s="11">
        <f>+H60+H61+H62</f>
        <v>0</v>
      </c>
      <c r="I59" s="11">
        <f>+I60+I61+I62</f>
        <v>0</v>
      </c>
      <c r="J59" s="11">
        <f>+J60+J61+J62</f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-345500</v>
      </c>
      <c r="E60" s="11">
        <v>-549202</v>
      </c>
      <c r="F60" s="11">
        <f>G60+H60</f>
        <v>-500000</v>
      </c>
      <c r="G60" s="11">
        <v>0</v>
      </c>
      <c r="H60" s="11">
        <v>-500000</v>
      </c>
      <c r="I60" s="11">
        <v>-500000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345500</v>
      </c>
      <c r="E61" s="11">
        <v>549202</v>
      </c>
      <c r="F61" s="11">
        <f>G61+H61</f>
        <v>500000</v>
      </c>
      <c r="G61" s="11">
        <v>0</v>
      </c>
      <c r="H61" s="11">
        <v>500000</v>
      </c>
      <c r="I61" s="11">
        <v>500000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33309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f>D64</f>
        <v>0</v>
      </c>
      <c r="E63" s="11">
        <f>E64</f>
        <v>8232</v>
      </c>
      <c r="F63" s="11">
        <f>G63+H63</f>
        <v>8282</v>
      </c>
      <c r="G63" s="11">
        <f>G64</f>
        <v>0</v>
      </c>
      <c r="H63" s="11">
        <f>H64</f>
        <v>8282</v>
      </c>
      <c r="I63" s="11">
        <f>I64</f>
        <v>8282</v>
      </c>
      <c r="J63" s="11">
        <f>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f>D65</f>
        <v>0</v>
      </c>
      <c r="E64" s="11">
        <f>E65</f>
        <v>8232</v>
      </c>
      <c r="F64" s="11">
        <f>G64+H64</f>
        <v>8282</v>
      </c>
      <c r="G64" s="11">
        <f>G65</f>
        <v>0</v>
      </c>
      <c r="H64" s="11">
        <f>H65</f>
        <v>8282</v>
      </c>
      <c r="I64" s="11">
        <f>I65</f>
        <v>8282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8232</v>
      </c>
      <c r="F65" s="11">
        <f>G65+H65</f>
        <v>8282</v>
      </c>
      <c r="G65" s="11">
        <v>0</v>
      </c>
      <c r="H65" s="11">
        <v>8282</v>
      </c>
      <c r="I65" s="11">
        <v>8282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3704</v>
      </c>
      <c r="E66" s="11">
        <f>E67</f>
        <v>32939</v>
      </c>
      <c r="F66" s="11">
        <f>G66+H66</f>
        <v>73028</v>
      </c>
      <c r="G66" s="11">
        <f>G67</f>
        <v>0</v>
      </c>
      <c r="H66" s="11">
        <f>H67</f>
        <v>73028</v>
      </c>
      <c r="I66" s="11">
        <f>I67</f>
        <v>73028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D68+D71</f>
        <v>3704</v>
      </c>
      <c r="E67" s="11">
        <f>E68+E71</f>
        <v>32939</v>
      </c>
      <c r="F67" s="11">
        <f>G67+H67</f>
        <v>73028</v>
      </c>
      <c r="G67" s="11">
        <f>G68+G71</f>
        <v>0</v>
      </c>
      <c r="H67" s="11">
        <f>H68+H71</f>
        <v>73028</v>
      </c>
      <c r="I67" s="11">
        <f>I68+I71</f>
        <v>73028</v>
      </c>
      <c r="J67" s="11">
        <f>J68+J71</f>
        <v>0</v>
      </c>
      <c r="K67" s="11">
        <f>F67-I67-J67</f>
        <v>0</v>
      </c>
    </row>
    <row r="68" spans="1:12" s="6" customFormat="1" ht="75" x14ac:dyDescent="0.25">
      <c r="A68" s="10" t="s">
        <v>190</v>
      </c>
      <c r="B68" s="10" t="s">
        <v>191</v>
      </c>
      <c r="C68" s="10" t="s">
        <v>192</v>
      </c>
      <c r="D68" s="11">
        <f>+D69+D70</f>
        <v>3704</v>
      </c>
      <c r="E68" s="11">
        <f>+E69+E70</f>
        <v>32939</v>
      </c>
      <c r="F68" s="11">
        <f>G68+H68</f>
        <v>66248</v>
      </c>
      <c r="G68" s="11">
        <f>+G69+G70</f>
        <v>0</v>
      </c>
      <c r="H68" s="11">
        <f>+H69+H70</f>
        <v>66248</v>
      </c>
      <c r="I68" s="11">
        <f>+I69+I70</f>
        <v>66248</v>
      </c>
      <c r="J68" s="11">
        <f>+J69+J70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0</v>
      </c>
      <c r="E69" s="11">
        <v>0</v>
      </c>
      <c r="F69" s="11">
        <f>G69+H69</f>
        <v>33309</v>
      </c>
      <c r="G69" s="11">
        <v>0</v>
      </c>
      <c r="H69" s="11">
        <v>33309</v>
      </c>
      <c r="I69" s="11">
        <v>33309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3704</v>
      </c>
      <c r="E70" s="11">
        <v>32939</v>
      </c>
      <c r="F70" s="11">
        <f>G70+H70</f>
        <v>32939</v>
      </c>
      <c r="G70" s="11">
        <v>0</v>
      </c>
      <c r="H70" s="11">
        <v>32939</v>
      </c>
      <c r="I70" s="11">
        <v>32939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</f>
        <v>0</v>
      </c>
      <c r="E71" s="11">
        <f>+E72</f>
        <v>0</v>
      </c>
      <c r="F71" s="11">
        <f>G71+H71</f>
        <v>6780</v>
      </c>
      <c r="G71" s="11">
        <f>+G72</f>
        <v>0</v>
      </c>
      <c r="H71" s="11">
        <f>+H72</f>
        <v>6780</v>
      </c>
      <c r="I71" s="11">
        <f>+I72</f>
        <v>6780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0</v>
      </c>
      <c r="F72" s="11">
        <f>G72+H72</f>
        <v>6780</v>
      </c>
      <c r="G72" s="11">
        <v>0</v>
      </c>
      <c r="H72" s="11">
        <v>6780</v>
      </c>
      <c r="I72" s="11">
        <v>6780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5">
    <mergeCell ref="K8:K10"/>
    <mergeCell ref="A74:D74"/>
    <mergeCell ref="A75:D75"/>
    <mergeCell ref="E74:H74"/>
    <mergeCell ref="E75:H75"/>
    <mergeCell ref="I74:L74"/>
    <mergeCell ref="I75:L75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2017-02-03T13:28:51Z</dcterms:created>
  <dcterms:modified xsi:type="dcterms:W3CDTF">2017-02-03T13:28:54Z</dcterms:modified>
</cp:coreProperties>
</file>