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K13" i="1" s="1"/>
  <c r="K12" i="1" s="1"/>
  <c r="J15" i="1"/>
  <c r="D16" i="1"/>
  <c r="E16" i="1"/>
  <c r="F16" i="1"/>
  <c r="G16" i="1"/>
  <c r="H16" i="1"/>
  <c r="I16" i="1"/>
  <c r="J16" i="1"/>
  <c r="K16" i="1"/>
  <c r="J17" i="1"/>
  <c r="J18" i="1"/>
  <c r="H19" i="1"/>
  <c r="D20" i="1"/>
  <c r="D19" i="1" s="1"/>
  <c r="E20" i="1"/>
  <c r="E19" i="1" s="1"/>
  <c r="F20" i="1"/>
  <c r="F19" i="1" s="1"/>
  <c r="G20" i="1"/>
  <c r="G19" i="1" s="1"/>
  <c r="H20" i="1"/>
  <c r="J20" i="1" s="1"/>
  <c r="I20" i="1"/>
  <c r="I19" i="1" s="1"/>
  <c r="K20" i="1"/>
  <c r="K19" i="1" s="1"/>
  <c r="J21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I22" i="1" s="1"/>
  <c r="K24" i="1"/>
  <c r="K23" i="1" s="1"/>
  <c r="J25" i="1"/>
  <c r="J26" i="1"/>
  <c r="D27" i="1"/>
  <c r="E27" i="1"/>
  <c r="F27" i="1"/>
  <c r="G27" i="1"/>
  <c r="H27" i="1"/>
  <c r="I27" i="1"/>
  <c r="J27" i="1"/>
  <c r="K27" i="1"/>
  <c r="J28" i="1"/>
  <c r="J29" i="1"/>
  <c r="D31" i="1"/>
  <c r="D30" i="1" s="1"/>
  <c r="E31" i="1"/>
  <c r="E30" i="1" s="1"/>
  <c r="F31" i="1"/>
  <c r="F30" i="1" s="1"/>
  <c r="G31" i="1"/>
  <c r="G30" i="1" s="1"/>
  <c r="H31" i="1"/>
  <c r="H30" i="1" s="1"/>
  <c r="I31" i="1"/>
  <c r="I30" i="1" s="1"/>
  <c r="K31" i="1"/>
  <c r="K30" i="1" s="1"/>
  <c r="J32" i="1"/>
  <c r="J33" i="1"/>
  <c r="J34" i="1"/>
  <c r="J35" i="1"/>
  <c r="J36" i="1"/>
  <c r="D38" i="1"/>
  <c r="D37" i="1" s="1"/>
  <c r="E38" i="1"/>
  <c r="E37" i="1" s="1"/>
  <c r="F38" i="1"/>
  <c r="F37" i="1" s="1"/>
  <c r="G38" i="1"/>
  <c r="G37" i="1" s="1"/>
  <c r="H38" i="1"/>
  <c r="H37" i="1" s="1"/>
  <c r="I38" i="1"/>
  <c r="I37" i="1" s="1"/>
  <c r="K38" i="1"/>
  <c r="K37" i="1" s="1"/>
  <c r="J39" i="1"/>
  <c r="D40" i="1"/>
  <c r="E40" i="1"/>
  <c r="F40" i="1"/>
  <c r="G40" i="1"/>
  <c r="H40" i="1"/>
  <c r="J40" i="1" s="1"/>
  <c r="I40" i="1"/>
  <c r="K40" i="1"/>
  <c r="J41" i="1"/>
  <c r="D44" i="1"/>
  <c r="D43" i="1" s="1"/>
  <c r="D42" i="1" s="1"/>
  <c r="E44" i="1"/>
  <c r="E43" i="1" s="1"/>
  <c r="E42" i="1" s="1"/>
  <c r="F44" i="1"/>
  <c r="F43" i="1" s="1"/>
  <c r="F42" i="1" s="1"/>
  <c r="G44" i="1"/>
  <c r="G43" i="1" s="1"/>
  <c r="G42" i="1" s="1"/>
  <c r="H44" i="1"/>
  <c r="H43" i="1" s="1"/>
  <c r="I44" i="1"/>
  <c r="I43" i="1" s="1"/>
  <c r="I42" i="1" s="1"/>
  <c r="J44" i="1"/>
  <c r="K44" i="1"/>
  <c r="K43" i="1" s="1"/>
  <c r="K42" i="1" s="1"/>
  <c r="J45" i="1"/>
  <c r="J46" i="1"/>
  <c r="D49" i="1"/>
  <c r="D48" i="1" s="1"/>
  <c r="D47" i="1" s="1"/>
  <c r="E49" i="1"/>
  <c r="E48" i="1" s="1"/>
  <c r="E47" i="1" s="1"/>
  <c r="F49" i="1"/>
  <c r="F48" i="1" s="1"/>
  <c r="F47" i="1" s="1"/>
  <c r="G49" i="1"/>
  <c r="G48" i="1" s="1"/>
  <c r="G47" i="1" s="1"/>
  <c r="H49" i="1"/>
  <c r="H48" i="1" s="1"/>
  <c r="I49" i="1"/>
  <c r="I48" i="1" s="1"/>
  <c r="I47" i="1" s="1"/>
  <c r="J49" i="1"/>
  <c r="K49" i="1"/>
  <c r="K48" i="1" s="1"/>
  <c r="K47" i="1" s="1"/>
  <c r="J50" i="1"/>
  <c r="J51" i="1"/>
  <c r="D53" i="1"/>
  <c r="E53" i="1"/>
  <c r="F53" i="1"/>
  <c r="G53" i="1"/>
  <c r="H53" i="1"/>
  <c r="J53" i="1" s="1"/>
  <c r="I53" i="1"/>
  <c r="K53" i="1"/>
  <c r="J54" i="1"/>
  <c r="J55" i="1"/>
  <c r="D56" i="1"/>
  <c r="E56" i="1"/>
  <c r="F56" i="1"/>
  <c r="G56" i="1"/>
  <c r="H56" i="1"/>
  <c r="I56" i="1"/>
  <c r="J56" i="1"/>
  <c r="K56" i="1"/>
  <c r="J57" i="1"/>
  <c r="H42" i="1" l="1"/>
  <c r="J42" i="1" s="1"/>
  <c r="J43" i="1"/>
  <c r="J37" i="1"/>
  <c r="G22" i="1"/>
  <c r="H47" i="1"/>
  <c r="J47" i="1" s="1"/>
  <c r="J48" i="1"/>
  <c r="H22" i="1"/>
  <c r="J22" i="1" s="1"/>
  <c r="J23" i="1"/>
  <c r="F22" i="1"/>
  <c r="I11" i="1"/>
  <c r="I52" i="1" s="1"/>
  <c r="D22" i="1"/>
  <c r="G11" i="1"/>
  <c r="G52" i="1" s="1"/>
  <c r="D11" i="1"/>
  <c r="D52" i="1" s="1"/>
  <c r="J30" i="1"/>
  <c r="J19" i="1"/>
  <c r="F11" i="1"/>
  <c r="F52" i="1" s="1"/>
  <c r="E22" i="1"/>
  <c r="H12" i="1"/>
  <c r="J13" i="1"/>
  <c r="K22" i="1"/>
  <c r="K11" i="1" s="1"/>
  <c r="K52" i="1" s="1"/>
  <c r="E11" i="1"/>
  <c r="E52" i="1" s="1"/>
  <c r="J31" i="1"/>
  <c r="J14" i="1"/>
  <c r="J38" i="1"/>
  <c r="J24" i="1"/>
  <c r="H11" i="1" l="1"/>
  <c r="J12" i="1"/>
  <c r="H52" i="1" l="1"/>
  <c r="J52" i="1" s="1"/>
  <c r="J11" i="1"/>
</calcChain>
</file>

<file path=xl/sharedStrings.xml><?xml version="1.0" encoding="utf-8"?>
<sst xmlns="http://schemas.openxmlformats.org/spreadsheetml/2006/main" count="188" uniqueCount="167">
  <si>
    <t>JUDETUL  VASLUI</t>
  </si>
  <si>
    <t>COMUNA ROSIESTI</t>
  </si>
  <si>
    <t>CIF 5117550</t>
  </si>
  <si>
    <t xml:space="preserve"> Anexa 13</t>
  </si>
  <si>
    <t>Cont de executie - Cheltuieli - Bugetul local</t>
  </si>
  <si>
    <t>Trimestrul: 4, Anul: 2016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</si>
  <si>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</si>
  <si>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</si>
  <si>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</si>
  <si>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</si>
  <si>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</si>
  <si>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</si>
  <si>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</si>
  <si>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</si>
  <si>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</si>
  <si>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</si>
  <si>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</si>
  <si>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</si>
  <si>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</si>
  <si>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</si>
  <si>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</si>
  <si>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</si>
  <si>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</si>
  <si>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</si>
  <si>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</si>
  <si>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</si>
  <si>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</si>
  <si>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</si>
  <si>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</si>
  <si>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</si>
  <si>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</si>
  <si>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</si>
  <si>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</si>
  <si>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</si>
  <si>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</si>
  <si>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</si>
  <si>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</si>
  <si>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</si>
  <si>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</si>
  <si>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</si>
  <si>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</si>
  <si>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</si>
  <si>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</si>
  <si>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</si>
  <si>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</si>
  <si>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</si>
  <si>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</si>
  <si>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</si>
  <si>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</si>
  <si>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</si>
  <si>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</si>
  <si>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</si>
  <si>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</si>
  <si>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</si>
  <si>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</si>
  <si>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</si>
  <si>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</si>
  <si>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</si>
  <si>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</si>
  <si>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</si>
  <si>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</si>
  <si>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</si>
  <si>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</si>
  <si>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</si>
  <si>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</si>
  <si>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</si>
  <si>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</si>
  <si>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</si>
  <si>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</si>
  <si>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</si>
  <si>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</si>
  <si>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</si>
  <si>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</si>
  <si>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</si>
  <si>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43</t>
  </si>
  <si>
    <t>Alte cheltuieli in domeniul invatamantului</t>
  </si>
  <si>
    <t>65.02.50</t>
  </si>
  <si>
    <t>51</t>
  </si>
  <si>
    <t>Cultura, recreere si religie (cod 67.02.03+67.02.05+67.02.06+67.02.50)</t>
  </si>
  <si>
    <t>67.02</t>
  </si>
  <si>
    <t>52</t>
  </si>
  <si>
    <t>Servicii culturale (cod 67.02.03.02 la 67.02.03.08+67.02.03.12+67.02.03.30)</t>
  </si>
  <si>
    <t>67.02.03</t>
  </si>
  <si>
    <t>53</t>
  </si>
  <si>
    <t>Biblioteci publice comunale, orasenesti, municipale</t>
  </si>
  <si>
    <t>67.02.03.02</t>
  </si>
  <si>
    <t>58</t>
  </si>
  <si>
    <t>Camine culturale</t>
  </si>
  <si>
    <t>67.02.03.07</t>
  </si>
  <si>
    <t>61</t>
  </si>
  <si>
    <t>Alte servicii culturale</t>
  </si>
  <si>
    <t>67.02.03.30</t>
  </si>
  <si>
    <t>66</t>
  </si>
  <si>
    <t>Servicii religioase</t>
  </si>
  <si>
    <t>67.02.06</t>
  </si>
  <si>
    <t>67</t>
  </si>
  <si>
    <t>Alte servicii in domeniile culturii, recreerii si religiei</t>
  </si>
  <si>
    <t>67.02.50</t>
  </si>
  <si>
    <t>68</t>
  </si>
  <si>
    <t>Asigurari si asistenta sociala (cod 68.02.04+68.02.05+68.02.06+68.02.10+68.02.11+68.02.12+68.02.15+68.02.50)</t>
  </si>
  <si>
    <t>68.02</t>
  </si>
  <si>
    <t>70</t>
  </si>
  <si>
    <t>Asistenta sociala in caz de boli si invaliditati (cod 68.02.05.02)</t>
  </si>
  <si>
    <t>68.02.05</t>
  </si>
  <si>
    <t>71</t>
  </si>
  <si>
    <t>Asistenta sociala  in  caz de invaliditate</t>
  </si>
  <si>
    <t>68.02.05.02</t>
  </si>
  <si>
    <t>76</t>
  </si>
  <si>
    <t>Prevenirea excluderii sociale (cod 68.02.15.01+68.02.15.02)</t>
  </si>
  <si>
    <t>68.02.15</t>
  </si>
  <si>
    <t>77</t>
  </si>
  <si>
    <t>Ajutor social</t>
  </si>
  <si>
    <t>68.02.15.01</t>
  </si>
  <si>
    <t>81</t>
  </si>
  <si>
    <t>Partea a IV-a  SERVICII SI DEZVOLTARE PUBLICA, LOCUINTE, MEDIU SI APE (cod 70.02+74.02)</t>
  </si>
  <si>
    <t>69.02</t>
  </si>
  <si>
    <t>82</t>
  </si>
  <si>
    <t>Locuinte, servicii si dezvoltare publica (cod 70.02.03+70.02.05 la 70.02.07+70.02.50)</t>
  </si>
  <si>
    <t>70.02</t>
  </si>
  <si>
    <t>86</t>
  </si>
  <si>
    <t>Alimentare cu apa si amenajari hidrotehnice   (cod 70.02.05.01+70.02.05.02)</t>
  </si>
  <si>
    <t>70.02.05</t>
  </si>
  <si>
    <t>87</t>
  </si>
  <si>
    <t>Alimentare cu apa</t>
  </si>
  <si>
    <t>70.02.05.01</t>
  </si>
  <si>
    <t>89</t>
  </si>
  <si>
    <t>Iluminat public si electrificari rurale</t>
  </si>
  <si>
    <t>70.02.06</t>
  </si>
  <si>
    <t>99</t>
  </si>
  <si>
    <t>Partea a V-a ACTIUNI ECONOMICE   (cod 80.02+81.02+83.02+84.02+87.02)</t>
  </si>
  <si>
    <t>79.02</t>
  </si>
  <si>
    <t>116</t>
  </si>
  <si>
    <t>Transporturi   (cod 84.02.03+84.02.06+84.02.50)</t>
  </si>
  <si>
    <t>84.02</t>
  </si>
  <si>
    <t>117</t>
  </si>
  <si>
    <t>Transport rutier   (cod 84.02.03.01 la 84.02.03.03)</t>
  </si>
  <si>
    <t>84.02.03</t>
  </si>
  <si>
    <t>118</t>
  </si>
  <si>
    <t>Drumuri si poduri</t>
  </si>
  <si>
    <t>84.02.03.01</t>
  </si>
  <si>
    <t>125</t>
  </si>
  <si>
    <t>Alte cheltuieli in domeniul transporturilor</t>
  </si>
  <si>
    <t>84.02.50</t>
  </si>
  <si>
    <t>132</t>
  </si>
  <si>
    <t>VII. REZERVE, EXCEDENT / DEFICIT</t>
  </si>
  <si>
    <t>96.02</t>
  </si>
  <si>
    <t>134</t>
  </si>
  <si>
    <t>EXCEDENT     98.02.96 + 98.02.97</t>
  </si>
  <si>
    <t>98.02</t>
  </si>
  <si>
    <t>135</t>
  </si>
  <si>
    <t xml:space="preserve">    Excedentul secţiunii de funcţionare</t>
  </si>
  <si>
    <t>98.02.96</t>
  </si>
  <si>
    <t>=</t>
  </si>
  <si>
    <t>136</t>
  </si>
  <si>
    <t xml:space="preserve">    Excedentul secţiunii de dezvoltare</t>
  </si>
  <si>
    <t>98.02.97</t>
  </si>
  <si>
    <t>137</t>
  </si>
  <si>
    <t>DEFICIT          99.02.96 + 99.02.97</t>
  </si>
  <si>
    <t>99.02</t>
  </si>
  <si>
    <t>139</t>
  </si>
  <si>
    <t xml:space="preserve">    Deficitul secţiunii de dezvoltare</t>
  </si>
  <si>
    <t>99.02.97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</si>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</sst>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D12+D19+D22+D42+D47</f>
        <v>4805421</v>
      </c>
      <c r="E11" s="11">
        <f>E12+E19+E22+E42+E47</f>
        <v>3581704</v>
      </c>
      <c r="F11" s="11">
        <f>F12+F19+F22+F42+F47</f>
        <v>4841321</v>
      </c>
      <c r="G11" s="11">
        <f>G12+G19+G22+G42+G47</f>
        <v>4805421</v>
      </c>
      <c r="H11" s="11">
        <f>H12+H19+H22+H42+H47</f>
        <v>4684120</v>
      </c>
      <c r="I11" s="11">
        <f>I12+I19+I22+I42+I47</f>
        <v>3824381</v>
      </c>
      <c r="J11" s="11">
        <f>H11-I11</f>
        <v>859739</v>
      </c>
      <c r="K11" s="11">
        <f>K12+K19+K22+K42+K47</f>
        <v>3654913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1276202</v>
      </c>
      <c r="E12" s="11">
        <f>E13+E16</f>
        <v>1048400</v>
      </c>
      <c r="F12" s="11">
        <f>F13+F16</f>
        <v>1312102</v>
      </c>
      <c r="G12" s="11">
        <f>G13+G16</f>
        <v>1276202</v>
      </c>
      <c r="H12" s="11">
        <f>H13+H16</f>
        <v>1194410</v>
      </c>
      <c r="I12" s="11">
        <f>I13+I16</f>
        <v>841182</v>
      </c>
      <c r="J12" s="11">
        <f>H12-I12</f>
        <v>353228</v>
      </c>
      <c r="K12" s="11">
        <f>K13+K16</f>
        <v>694435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1271202</v>
      </c>
      <c r="E13" s="11">
        <f>E14</f>
        <v>897500</v>
      </c>
      <c r="F13" s="11">
        <f>F14</f>
        <v>1271202</v>
      </c>
      <c r="G13" s="11">
        <f>G14</f>
        <v>1271202</v>
      </c>
      <c r="H13" s="11">
        <f>H14</f>
        <v>1189410</v>
      </c>
      <c r="I13" s="11">
        <f>I14</f>
        <v>838084</v>
      </c>
      <c r="J13" s="11">
        <f>H13-I13</f>
        <v>351326</v>
      </c>
      <c r="K13" s="11">
        <f>K14</f>
        <v>691337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1271202</v>
      </c>
      <c r="E14" s="11">
        <f>E15</f>
        <v>897500</v>
      </c>
      <c r="F14" s="11">
        <f>F15</f>
        <v>1271202</v>
      </c>
      <c r="G14" s="11">
        <f>G15</f>
        <v>1271202</v>
      </c>
      <c r="H14" s="11">
        <f>H15</f>
        <v>1189410</v>
      </c>
      <c r="I14" s="11">
        <f>I15</f>
        <v>838084</v>
      </c>
      <c r="J14" s="11">
        <f>H14-I14</f>
        <v>351326</v>
      </c>
      <c r="K14" s="11">
        <f>K15</f>
        <v>691337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1271202</v>
      </c>
      <c r="E15" s="11">
        <v>897500</v>
      </c>
      <c r="F15" s="11">
        <v>1271202</v>
      </c>
      <c r="G15" s="11">
        <v>1271202</v>
      </c>
      <c r="H15" s="11">
        <v>1189410</v>
      </c>
      <c r="I15" s="11">
        <v>838084</v>
      </c>
      <c r="J15" s="11">
        <f>H15-I15</f>
        <v>351326</v>
      </c>
      <c r="K15" s="11">
        <v>691337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D17+D18</f>
        <v>5000</v>
      </c>
      <c r="E16" s="11">
        <f>E17+E18</f>
        <v>150900</v>
      </c>
      <c r="F16" s="11">
        <f>F17+F18</f>
        <v>40900</v>
      </c>
      <c r="G16" s="11">
        <f>G17+G18</f>
        <v>5000</v>
      </c>
      <c r="H16" s="11">
        <f>H17+H18</f>
        <v>5000</v>
      </c>
      <c r="I16" s="11">
        <f>I17+I18</f>
        <v>3098</v>
      </c>
      <c r="J16" s="11">
        <f>H16-I16</f>
        <v>1902</v>
      </c>
      <c r="K16" s="11">
        <f>K17+K18</f>
        <v>3098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35900</v>
      </c>
      <c r="F17" s="11">
        <v>35900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5000</v>
      </c>
      <c r="E18" s="11">
        <v>115000</v>
      </c>
      <c r="F18" s="11">
        <v>5000</v>
      </c>
      <c r="G18" s="11">
        <v>5000</v>
      </c>
      <c r="H18" s="11">
        <v>5000</v>
      </c>
      <c r="I18" s="11">
        <v>3098</v>
      </c>
      <c r="J18" s="11">
        <f>H18-I18</f>
        <v>1902</v>
      </c>
      <c r="K18" s="11">
        <v>3098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28100</v>
      </c>
      <c r="E19" s="11">
        <f>+E20</f>
        <v>28100</v>
      </c>
      <c r="F19" s="11">
        <f>+F20</f>
        <v>28100</v>
      </c>
      <c r="G19" s="11">
        <f>+G20</f>
        <v>28100</v>
      </c>
      <c r="H19" s="11">
        <f>+H20</f>
        <v>24942</v>
      </c>
      <c r="I19" s="11">
        <f>+I20</f>
        <v>21423</v>
      </c>
      <c r="J19" s="11">
        <f>H19-I19</f>
        <v>3519</v>
      </c>
      <c r="K19" s="11">
        <f>+K20</f>
        <v>20093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f>+D21</f>
        <v>28100</v>
      </c>
      <c r="E20" s="11">
        <f>+E21</f>
        <v>28100</v>
      </c>
      <c r="F20" s="11">
        <f>+F21</f>
        <v>28100</v>
      </c>
      <c r="G20" s="11">
        <f>+G21</f>
        <v>28100</v>
      </c>
      <c r="H20" s="11">
        <f>+H21</f>
        <v>24942</v>
      </c>
      <c r="I20" s="11">
        <f>+I21</f>
        <v>21423</v>
      </c>
      <c r="J20" s="11">
        <f>H20-I20</f>
        <v>3519</v>
      </c>
      <c r="K20" s="11">
        <f>+K21</f>
        <v>20093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v>28100</v>
      </c>
      <c r="E21" s="11">
        <v>28100</v>
      </c>
      <c r="F21" s="11">
        <v>28100</v>
      </c>
      <c r="G21" s="11">
        <v>28100</v>
      </c>
      <c r="H21" s="11">
        <v>24942</v>
      </c>
      <c r="I21" s="11">
        <v>21423</v>
      </c>
      <c r="J21" s="11">
        <f>H21-I21</f>
        <v>3519</v>
      </c>
      <c r="K21" s="11">
        <v>20093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D23+D30+D37</f>
        <v>2296439</v>
      </c>
      <c r="E22" s="11">
        <f>E23+E30+E37</f>
        <v>1918204</v>
      </c>
      <c r="F22" s="11">
        <f>F23+F30+F37</f>
        <v>2296439</v>
      </c>
      <c r="G22" s="11">
        <f>G23+G30+G37</f>
        <v>2296439</v>
      </c>
      <c r="H22" s="11">
        <f>H23+H30+H37</f>
        <v>2260088</v>
      </c>
      <c r="I22" s="11">
        <f>I23+I30+I37</f>
        <v>2192612</v>
      </c>
      <c r="J22" s="11">
        <f>H22-I22</f>
        <v>67476</v>
      </c>
      <c r="K22" s="11">
        <f>K23+K30+K37</f>
        <v>2198154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D24+D27+D29</f>
        <v>1526500</v>
      </c>
      <c r="E23" s="11">
        <f>E24+E27+E29</f>
        <v>1260500</v>
      </c>
      <c r="F23" s="11">
        <f>F24+F27+F29</f>
        <v>1526500</v>
      </c>
      <c r="G23" s="11">
        <f>G24+G27+G29</f>
        <v>1526500</v>
      </c>
      <c r="H23" s="11">
        <f>H24+H27+H29</f>
        <v>1497879</v>
      </c>
      <c r="I23" s="11">
        <f>I24+I27+I29</f>
        <v>1473843</v>
      </c>
      <c r="J23" s="11">
        <f>H23-I23</f>
        <v>24036</v>
      </c>
      <c r="K23" s="11">
        <f>K24+K27+K29</f>
        <v>1400892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f>D25+D26</f>
        <v>605100</v>
      </c>
      <c r="E24" s="11">
        <f>E25+E26</f>
        <v>578100</v>
      </c>
      <c r="F24" s="11">
        <f>F25+F26</f>
        <v>605100</v>
      </c>
      <c r="G24" s="11">
        <f>G25+G26</f>
        <v>605100</v>
      </c>
      <c r="H24" s="11">
        <f>H25+H26</f>
        <v>603329</v>
      </c>
      <c r="I24" s="11">
        <f>I25+I26</f>
        <v>587939</v>
      </c>
      <c r="J24" s="11">
        <f>H24-I24</f>
        <v>15390</v>
      </c>
      <c r="K24" s="11">
        <f>K25+K26</f>
        <v>565978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282200</v>
      </c>
      <c r="E25" s="11">
        <v>255600</v>
      </c>
      <c r="F25" s="11">
        <v>282200</v>
      </c>
      <c r="G25" s="11">
        <v>282200</v>
      </c>
      <c r="H25" s="11">
        <v>281642</v>
      </c>
      <c r="I25" s="11">
        <v>266252</v>
      </c>
      <c r="J25" s="11">
        <f>H25-I25</f>
        <v>15390</v>
      </c>
      <c r="K25" s="11">
        <v>245371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322900</v>
      </c>
      <c r="E26" s="11">
        <v>322500</v>
      </c>
      <c r="F26" s="11">
        <v>322900</v>
      </c>
      <c r="G26" s="11">
        <v>322900</v>
      </c>
      <c r="H26" s="11">
        <v>321687</v>
      </c>
      <c r="I26" s="11">
        <v>321687</v>
      </c>
      <c r="J26" s="11">
        <f>H26-I26</f>
        <v>0</v>
      </c>
      <c r="K26" s="11">
        <v>320607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f>D28</f>
        <v>910400</v>
      </c>
      <c r="E27" s="11">
        <f>E28</f>
        <v>682400</v>
      </c>
      <c r="F27" s="11">
        <f>F28</f>
        <v>910400</v>
      </c>
      <c r="G27" s="11">
        <f>G28</f>
        <v>910400</v>
      </c>
      <c r="H27" s="11">
        <f>H28</f>
        <v>883550</v>
      </c>
      <c r="I27" s="11">
        <f>I28</f>
        <v>879454</v>
      </c>
      <c r="J27" s="11">
        <f>H27-I27</f>
        <v>4096</v>
      </c>
      <c r="K27" s="11">
        <f>K28</f>
        <v>829764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910400</v>
      </c>
      <c r="E28" s="11">
        <v>682400</v>
      </c>
      <c r="F28" s="11">
        <v>910400</v>
      </c>
      <c r="G28" s="11">
        <v>910400</v>
      </c>
      <c r="H28" s="11">
        <v>883550</v>
      </c>
      <c r="I28" s="11">
        <v>879454</v>
      </c>
      <c r="J28" s="11">
        <f>H28-I28</f>
        <v>4096</v>
      </c>
      <c r="K28" s="11">
        <v>829764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11000</v>
      </c>
      <c r="E29" s="11">
        <v>0</v>
      </c>
      <c r="F29" s="11">
        <v>11000</v>
      </c>
      <c r="G29" s="11">
        <v>11000</v>
      </c>
      <c r="H29" s="11">
        <v>11000</v>
      </c>
      <c r="I29" s="11">
        <v>6450</v>
      </c>
      <c r="J29" s="11">
        <f>H29-I29</f>
        <v>4550</v>
      </c>
      <c r="K29" s="11">
        <v>5150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D31+D35+D36</f>
        <v>71000</v>
      </c>
      <c r="E30" s="11">
        <f>E31+E35+E36</f>
        <v>51000</v>
      </c>
      <c r="F30" s="11">
        <f>F31+F35+F36</f>
        <v>71000</v>
      </c>
      <c r="G30" s="11">
        <f>G31+G35+G36</f>
        <v>71000</v>
      </c>
      <c r="H30" s="11">
        <f>H31+H35+H36</f>
        <v>71000</v>
      </c>
      <c r="I30" s="11">
        <f>I31+I35+I36</f>
        <v>61916</v>
      </c>
      <c r="J30" s="11">
        <f>H30-I30</f>
        <v>9084</v>
      </c>
      <c r="K30" s="11">
        <f>K31+K35+K36</f>
        <v>127111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f>D32+D33+D34</f>
        <v>46000</v>
      </c>
      <c r="E31" s="11">
        <f>E32+E33+E34</f>
        <v>46000</v>
      </c>
      <c r="F31" s="11">
        <f>F32+F33+F34</f>
        <v>46000</v>
      </c>
      <c r="G31" s="11">
        <f>G32+G33+G34</f>
        <v>46000</v>
      </c>
      <c r="H31" s="11">
        <f>H32+H33+H34</f>
        <v>46000</v>
      </c>
      <c r="I31" s="11">
        <f>I32+I33+I34</f>
        <v>41969</v>
      </c>
      <c r="J31" s="11">
        <f>H31-I31</f>
        <v>4031</v>
      </c>
      <c r="K31" s="11">
        <f>K32+K33+K34</f>
        <v>107163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v>6000</v>
      </c>
      <c r="E32" s="11">
        <v>6000</v>
      </c>
      <c r="F32" s="11">
        <v>6000</v>
      </c>
      <c r="G32" s="11">
        <v>6000</v>
      </c>
      <c r="H32" s="11">
        <v>6000</v>
      </c>
      <c r="I32" s="11">
        <v>1969</v>
      </c>
      <c r="J32" s="11">
        <f>H32-I32</f>
        <v>4031</v>
      </c>
      <c r="K32" s="11">
        <v>750</v>
      </c>
    </row>
    <row r="33" spans="1:11" s="6" customFormat="1" x14ac:dyDescent="0.25">
      <c r="A33" s="10" t="s">
        <v>86</v>
      </c>
      <c r="B33" s="10" t="s">
        <v>87</v>
      </c>
      <c r="C33" s="10" t="s">
        <v>88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f>H33-I33</f>
        <v>0</v>
      </c>
      <c r="K33" s="11">
        <v>66413</v>
      </c>
    </row>
    <row r="34" spans="1:11" s="6" customFormat="1" x14ac:dyDescent="0.25">
      <c r="A34" s="10" t="s">
        <v>89</v>
      </c>
      <c r="B34" s="10" t="s">
        <v>90</v>
      </c>
      <c r="C34" s="10" t="s">
        <v>91</v>
      </c>
      <c r="D34" s="11">
        <v>40000</v>
      </c>
      <c r="E34" s="11">
        <v>40000</v>
      </c>
      <c r="F34" s="11">
        <v>40000</v>
      </c>
      <c r="G34" s="11">
        <v>40000</v>
      </c>
      <c r="H34" s="11">
        <v>40000</v>
      </c>
      <c r="I34" s="11">
        <v>40000</v>
      </c>
      <c r="J34" s="11">
        <f>H34-I34</f>
        <v>0</v>
      </c>
      <c r="K34" s="11">
        <v>40000</v>
      </c>
    </row>
    <row r="35" spans="1:11" s="6" customFormat="1" x14ac:dyDescent="0.25">
      <c r="A35" s="10" t="s">
        <v>92</v>
      </c>
      <c r="B35" s="10" t="s">
        <v>93</v>
      </c>
      <c r="C35" s="10" t="s">
        <v>94</v>
      </c>
      <c r="D35" s="11">
        <v>5000</v>
      </c>
      <c r="E35" s="11">
        <v>0</v>
      </c>
      <c r="F35" s="11">
        <v>5000</v>
      </c>
      <c r="G35" s="11">
        <v>5000</v>
      </c>
      <c r="H35" s="11">
        <v>5000</v>
      </c>
      <c r="I35" s="11">
        <v>1828</v>
      </c>
      <c r="J35" s="11">
        <f>H35-I35</f>
        <v>3172</v>
      </c>
      <c r="K35" s="11">
        <v>1829</v>
      </c>
    </row>
    <row r="36" spans="1:11" s="6" customFormat="1" ht="22.5" x14ac:dyDescent="0.25">
      <c r="A36" s="10" t="s">
        <v>95</v>
      </c>
      <c r="B36" s="10" t="s">
        <v>96</v>
      </c>
      <c r="C36" s="10" t="s">
        <v>97</v>
      </c>
      <c r="D36" s="11">
        <v>20000</v>
      </c>
      <c r="E36" s="11">
        <v>5000</v>
      </c>
      <c r="F36" s="11">
        <v>20000</v>
      </c>
      <c r="G36" s="11">
        <v>20000</v>
      </c>
      <c r="H36" s="11">
        <v>20000</v>
      </c>
      <c r="I36" s="11">
        <v>18119</v>
      </c>
      <c r="J36" s="11">
        <f>H36-I36</f>
        <v>1881</v>
      </c>
      <c r="K36" s="11">
        <v>18119</v>
      </c>
    </row>
    <row r="37" spans="1:11" s="6" customFormat="1" ht="33" x14ac:dyDescent="0.25">
      <c r="A37" s="10" t="s">
        <v>98</v>
      </c>
      <c r="B37" s="10" t="s">
        <v>99</v>
      </c>
      <c r="C37" s="10" t="s">
        <v>100</v>
      </c>
      <c r="D37" s="11">
        <f>+D38+D40</f>
        <v>698939</v>
      </c>
      <c r="E37" s="11">
        <f>+E38+E40</f>
        <v>606704</v>
      </c>
      <c r="F37" s="11">
        <f>+F38+F40</f>
        <v>698939</v>
      </c>
      <c r="G37" s="11">
        <f>+G38+G40</f>
        <v>698939</v>
      </c>
      <c r="H37" s="11">
        <f>+H38+H40</f>
        <v>691209</v>
      </c>
      <c r="I37" s="11">
        <f>+I38+I40</f>
        <v>656853</v>
      </c>
      <c r="J37" s="11">
        <f>H37-I37</f>
        <v>34356</v>
      </c>
      <c r="K37" s="11">
        <f>+K38+K40</f>
        <v>670151</v>
      </c>
    </row>
    <row r="38" spans="1:11" s="6" customFormat="1" ht="22.5" x14ac:dyDescent="0.25">
      <c r="A38" s="10" t="s">
        <v>101</v>
      </c>
      <c r="B38" s="10" t="s">
        <v>102</v>
      </c>
      <c r="C38" s="10" t="s">
        <v>103</v>
      </c>
      <c r="D38" s="11">
        <f>D39</f>
        <v>630000</v>
      </c>
      <c r="E38" s="11">
        <f>E39</f>
        <v>567000</v>
      </c>
      <c r="F38" s="11">
        <f>F39</f>
        <v>630000</v>
      </c>
      <c r="G38" s="11">
        <f>G39</f>
        <v>630000</v>
      </c>
      <c r="H38" s="11">
        <f>H39</f>
        <v>622270</v>
      </c>
      <c r="I38" s="11">
        <f>I39</f>
        <v>595264</v>
      </c>
      <c r="J38" s="11">
        <f>H38-I38</f>
        <v>27006</v>
      </c>
      <c r="K38" s="11">
        <f>K39</f>
        <v>608562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630000</v>
      </c>
      <c r="E39" s="11">
        <v>567000</v>
      </c>
      <c r="F39" s="11">
        <v>630000</v>
      </c>
      <c r="G39" s="11">
        <v>630000</v>
      </c>
      <c r="H39" s="11">
        <v>622270</v>
      </c>
      <c r="I39" s="11">
        <v>595264</v>
      </c>
      <c r="J39" s="11">
        <f>H39-I39</f>
        <v>27006</v>
      </c>
      <c r="K39" s="11">
        <v>608562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f>D41</f>
        <v>68939</v>
      </c>
      <c r="E40" s="11">
        <f>E41</f>
        <v>39704</v>
      </c>
      <c r="F40" s="11">
        <f>F41</f>
        <v>68939</v>
      </c>
      <c r="G40" s="11">
        <f>G41</f>
        <v>68939</v>
      </c>
      <c r="H40" s="11">
        <f>H41</f>
        <v>68939</v>
      </c>
      <c r="I40" s="11">
        <f>I41</f>
        <v>61589</v>
      </c>
      <c r="J40" s="11">
        <f>H40-I40</f>
        <v>7350</v>
      </c>
      <c r="K40" s="11">
        <f>K41</f>
        <v>61589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68939</v>
      </c>
      <c r="E41" s="11">
        <v>39704</v>
      </c>
      <c r="F41" s="11">
        <v>68939</v>
      </c>
      <c r="G41" s="11">
        <v>68939</v>
      </c>
      <c r="H41" s="11">
        <v>68939</v>
      </c>
      <c r="I41" s="11">
        <v>61589</v>
      </c>
      <c r="J41" s="11">
        <f>H41-I41</f>
        <v>7350</v>
      </c>
      <c r="K41" s="11">
        <v>61589</v>
      </c>
    </row>
    <row r="42" spans="1:11" s="6" customFormat="1" ht="33" x14ac:dyDescent="0.25">
      <c r="A42" s="10" t="s">
        <v>113</v>
      </c>
      <c r="B42" s="10" t="s">
        <v>114</v>
      </c>
      <c r="C42" s="10" t="s">
        <v>115</v>
      </c>
      <c r="D42" s="11">
        <f>D43</f>
        <v>510000</v>
      </c>
      <c r="E42" s="11">
        <f>E43</f>
        <v>360000</v>
      </c>
      <c r="F42" s="11">
        <f>F43</f>
        <v>510000</v>
      </c>
      <c r="G42" s="11">
        <f>G43</f>
        <v>510000</v>
      </c>
      <c r="H42" s="11">
        <f>H43</f>
        <v>510000</v>
      </c>
      <c r="I42" s="11">
        <f>I43</f>
        <v>233471</v>
      </c>
      <c r="J42" s="11">
        <f>H42-I42</f>
        <v>276529</v>
      </c>
      <c r="K42" s="11">
        <f>K43</f>
        <v>224748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+D44+D46</f>
        <v>510000</v>
      </c>
      <c r="E43" s="11">
        <f>+E44+E46</f>
        <v>360000</v>
      </c>
      <c r="F43" s="11">
        <f>+F44+F46</f>
        <v>510000</v>
      </c>
      <c r="G43" s="11">
        <f>+G44+G46</f>
        <v>510000</v>
      </c>
      <c r="H43" s="11">
        <f>+H44+H46</f>
        <v>510000</v>
      </c>
      <c r="I43" s="11">
        <f>+I44+I46</f>
        <v>233471</v>
      </c>
      <c r="J43" s="11">
        <f>H43-I43</f>
        <v>276529</v>
      </c>
      <c r="K43" s="11">
        <f>+K44+K46</f>
        <v>224748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D45</f>
        <v>207000</v>
      </c>
      <c r="E44" s="11">
        <f>E45</f>
        <v>207000</v>
      </c>
      <c r="F44" s="11">
        <f>F45</f>
        <v>207000</v>
      </c>
      <c r="G44" s="11">
        <f>G45</f>
        <v>207000</v>
      </c>
      <c r="H44" s="11">
        <f>H45</f>
        <v>207000</v>
      </c>
      <c r="I44" s="11">
        <f>I45</f>
        <v>27287</v>
      </c>
      <c r="J44" s="11">
        <f>H44-I44</f>
        <v>179713</v>
      </c>
      <c r="K44" s="11">
        <f>K45</f>
        <v>29808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207000</v>
      </c>
      <c r="E45" s="11">
        <v>207000</v>
      </c>
      <c r="F45" s="11">
        <v>207000</v>
      </c>
      <c r="G45" s="11">
        <v>207000</v>
      </c>
      <c r="H45" s="11">
        <v>207000</v>
      </c>
      <c r="I45" s="11">
        <v>27287</v>
      </c>
      <c r="J45" s="11">
        <f>H45-I45</f>
        <v>179713</v>
      </c>
      <c r="K45" s="11">
        <v>29808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v>303000</v>
      </c>
      <c r="E46" s="11">
        <v>153000</v>
      </c>
      <c r="F46" s="11">
        <v>303000</v>
      </c>
      <c r="G46" s="11">
        <v>303000</v>
      </c>
      <c r="H46" s="11">
        <v>303000</v>
      </c>
      <c r="I46" s="11">
        <v>206184</v>
      </c>
      <c r="J46" s="11">
        <f>H46-I46</f>
        <v>96816</v>
      </c>
      <c r="K46" s="11">
        <v>194940</v>
      </c>
    </row>
    <row r="47" spans="1:11" s="6" customFormat="1" ht="22.5" x14ac:dyDescent="0.25">
      <c r="A47" s="10" t="s">
        <v>128</v>
      </c>
      <c r="B47" s="10" t="s">
        <v>129</v>
      </c>
      <c r="C47" s="10" t="s">
        <v>130</v>
      </c>
      <c r="D47" s="11">
        <f>+D48</f>
        <v>694680</v>
      </c>
      <c r="E47" s="11">
        <f>+E48</f>
        <v>227000</v>
      </c>
      <c r="F47" s="11">
        <f>+F48</f>
        <v>694680</v>
      </c>
      <c r="G47" s="11">
        <f>+G48</f>
        <v>694680</v>
      </c>
      <c r="H47" s="11">
        <f>+H48</f>
        <v>694680</v>
      </c>
      <c r="I47" s="11">
        <f>+I48</f>
        <v>535693</v>
      </c>
      <c r="J47" s="11">
        <f>H47-I47</f>
        <v>158987</v>
      </c>
      <c r="K47" s="11">
        <f>+K48</f>
        <v>517483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D49+D51</f>
        <v>694680</v>
      </c>
      <c r="E48" s="11">
        <f>E49+E51</f>
        <v>227000</v>
      </c>
      <c r="F48" s="11">
        <f>F49+F51</f>
        <v>694680</v>
      </c>
      <c r="G48" s="11">
        <f>G49+G51</f>
        <v>694680</v>
      </c>
      <c r="H48" s="11">
        <f>H49+H51</f>
        <v>694680</v>
      </c>
      <c r="I48" s="11">
        <f>I49+I51</f>
        <v>535693</v>
      </c>
      <c r="J48" s="11">
        <f>H48-I48</f>
        <v>158987</v>
      </c>
      <c r="K48" s="11">
        <f>K49+K51</f>
        <v>517483</v>
      </c>
    </row>
    <row r="49" spans="1:12" s="6" customFormat="1" ht="22.5" x14ac:dyDescent="0.25">
      <c r="A49" s="10" t="s">
        <v>134</v>
      </c>
      <c r="B49" s="10" t="s">
        <v>135</v>
      </c>
      <c r="C49" s="10" t="s">
        <v>136</v>
      </c>
      <c r="D49" s="11">
        <f>D50</f>
        <v>694680</v>
      </c>
      <c r="E49" s="11">
        <f>E50</f>
        <v>227000</v>
      </c>
      <c r="F49" s="11">
        <f>F50</f>
        <v>694680</v>
      </c>
      <c r="G49" s="11">
        <f>G50</f>
        <v>694680</v>
      </c>
      <c r="H49" s="11">
        <f>H50</f>
        <v>694680</v>
      </c>
      <c r="I49" s="11">
        <f>I50</f>
        <v>535693</v>
      </c>
      <c r="J49" s="11">
        <f>H49-I49</f>
        <v>158987</v>
      </c>
      <c r="K49" s="11">
        <f>K50</f>
        <v>467706</v>
      </c>
    </row>
    <row r="50" spans="1:12" s="6" customFormat="1" x14ac:dyDescent="0.25">
      <c r="A50" s="10" t="s">
        <v>137</v>
      </c>
      <c r="B50" s="10" t="s">
        <v>138</v>
      </c>
      <c r="C50" s="10" t="s">
        <v>139</v>
      </c>
      <c r="D50" s="11">
        <v>694680</v>
      </c>
      <c r="E50" s="11">
        <v>227000</v>
      </c>
      <c r="F50" s="11">
        <v>694680</v>
      </c>
      <c r="G50" s="11">
        <v>694680</v>
      </c>
      <c r="H50" s="11">
        <v>694680</v>
      </c>
      <c r="I50" s="11">
        <v>535693</v>
      </c>
      <c r="J50" s="11">
        <f>H50-I50</f>
        <v>158987</v>
      </c>
      <c r="K50" s="11">
        <v>467706</v>
      </c>
    </row>
    <row r="51" spans="1:12" s="6" customFormat="1" x14ac:dyDescent="0.25">
      <c r="A51" s="10" t="s">
        <v>140</v>
      </c>
      <c r="B51" s="10" t="s">
        <v>141</v>
      </c>
      <c r="C51" s="10" t="s">
        <v>142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f>H51-I51</f>
        <v>0</v>
      </c>
      <c r="K51" s="11">
        <v>49777</v>
      </c>
    </row>
    <row r="52" spans="1:12" s="6" customFormat="1" x14ac:dyDescent="0.25">
      <c r="A52" s="10" t="s">
        <v>143</v>
      </c>
      <c r="B52" s="10" t="s">
        <v>144</v>
      </c>
      <c r="C52" s="10" t="s">
        <v>145</v>
      </c>
      <c r="D52" s="11">
        <f>-D11</f>
        <v>-4805421</v>
      </c>
      <c r="E52" s="11">
        <f>-E11</f>
        <v>-3581704</v>
      </c>
      <c r="F52" s="11">
        <f>-F11</f>
        <v>-4841321</v>
      </c>
      <c r="G52" s="11">
        <f>-G11</f>
        <v>-4805421</v>
      </c>
      <c r="H52" s="11">
        <f>-H11</f>
        <v>-4684120</v>
      </c>
      <c r="I52" s="11">
        <f>-I11</f>
        <v>-3824381</v>
      </c>
      <c r="J52" s="11">
        <f>H52-I52</f>
        <v>-859739</v>
      </c>
      <c r="K52" s="11">
        <f>-K11</f>
        <v>-3654913</v>
      </c>
    </row>
    <row r="53" spans="1:12" s="6" customFormat="1" x14ac:dyDescent="0.25">
      <c r="A53" s="10" t="s">
        <v>146</v>
      </c>
      <c r="B53" s="10" t="s">
        <v>147</v>
      </c>
      <c r="C53" s="10" t="s">
        <v>148</v>
      </c>
      <c r="D53" s="11" t="e">
        <f>D54+D55</f>
        <v>#VALUE!</v>
      </c>
      <c r="E53" s="11" t="e">
        <f>E54+E55</f>
        <v>#VALUE!</v>
      </c>
      <c r="F53" s="11" t="e">
        <f>F54+F55</f>
        <v>#VALUE!</v>
      </c>
      <c r="G53" s="11" t="e">
        <f>G54+G55</f>
        <v>#VALUE!</v>
      </c>
      <c r="H53" s="11" t="e">
        <f>H54+H55</f>
        <v>#VALUE!</v>
      </c>
      <c r="I53" s="11" t="e">
        <f>I54+I55</f>
        <v>#VALUE!</v>
      </c>
      <c r="J53" s="11" t="e">
        <f>H53-I53</f>
        <v>#VALUE!</v>
      </c>
      <c r="K53" s="11" t="e">
        <f>K54+K55</f>
        <v>#VALUE!</v>
      </c>
    </row>
    <row r="54" spans="1:12" s="6" customFormat="1" x14ac:dyDescent="0.25">
      <c r="A54" s="10" t="s">
        <v>149</v>
      </c>
      <c r="B54" s="10" t="s">
        <v>150</v>
      </c>
      <c r="C54" s="10" t="s">
        <v>151</v>
      </c>
      <c r="D54" s="11" t="s">
        <v>152</v>
      </c>
      <c r="E54" s="11" t="s">
        <v>152</v>
      </c>
      <c r="F54" s="11" t="s">
        <v>152</v>
      </c>
      <c r="G54" s="11" t="s">
        <v>152</v>
      </c>
      <c r="H54" s="11" t="s">
        <v>152</v>
      </c>
      <c r="I54" s="11" t="s">
        <v>152</v>
      </c>
      <c r="J54" s="11" t="e">
        <f>H54-I54</f>
        <v>#VALUE!</v>
      </c>
      <c r="K54" s="11" t="s">
        <v>152</v>
      </c>
    </row>
    <row r="55" spans="1:12" s="6" customFormat="1" x14ac:dyDescent="0.25">
      <c r="A55" s="10" t="s">
        <v>153</v>
      </c>
      <c r="B55" s="10" t="s">
        <v>154</v>
      </c>
      <c r="C55" s="10" t="s">
        <v>155</v>
      </c>
      <c r="D55" s="11" t="s">
        <v>152</v>
      </c>
      <c r="E55" s="11" t="s">
        <v>152</v>
      </c>
      <c r="F55" s="11" t="s">
        <v>152</v>
      </c>
      <c r="G55" s="11" t="s">
        <v>152</v>
      </c>
      <c r="H55" s="11" t="s">
        <v>152</v>
      </c>
      <c r="I55" s="11" t="s">
        <v>152</v>
      </c>
      <c r="J55" s="11" t="e">
        <f>H55-I55</f>
        <v>#VALUE!</v>
      </c>
      <c r="K55" s="11" t="s">
        <v>152</v>
      </c>
    </row>
    <row r="56" spans="1:12" s="6" customFormat="1" x14ac:dyDescent="0.25">
      <c r="A56" s="10" t="s">
        <v>156</v>
      </c>
      <c r="B56" s="10" t="s">
        <v>157</v>
      </c>
      <c r="C56" s="10" t="s">
        <v>158</v>
      </c>
      <c r="D56" s="11" t="str">
        <f>+D57</f>
        <v>=</v>
      </c>
      <c r="E56" s="11" t="str">
        <f>+E57</f>
        <v>=</v>
      </c>
      <c r="F56" s="11" t="str">
        <f>+F57</f>
        <v>=</v>
      </c>
      <c r="G56" s="11" t="str">
        <f>+G57</f>
        <v>=</v>
      </c>
      <c r="H56" s="11" t="str">
        <f>+H57</f>
        <v>=</v>
      </c>
      <c r="I56" s="11" t="str">
        <f>+I57</f>
        <v>=</v>
      </c>
      <c r="J56" s="11" t="e">
        <f>H56-I56</f>
        <v>#VALUE!</v>
      </c>
      <c r="K56" s="11" t="str">
        <f>+K57</f>
        <v>=</v>
      </c>
    </row>
    <row r="57" spans="1:12" s="6" customFormat="1" x14ac:dyDescent="0.25">
      <c r="A57" s="10" t="s">
        <v>159</v>
      </c>
      <c r="B57" s="10" t="s">
        <v>160</v>
      </c>
      <c r="C57" s="10" t="s">
        <v>161</v>
      </c>
      <c r="D57" s="11" t="s">
        <v>152</v>
      </c>
      <c r="E57" s="11" t="s">
        <v>152</v>
      </c>
      <c r="F57" s="11" t="s">
        <v>152</v>
      </c>
      <c r="G57" s="11" t="s">
        <v>152</v>
      </c>
      <c r="H57" s="11" t="s">
        <v>152</v>
      </c>
      <c r="I57" s="11" t="s">
        <v>152</v>
      </c>
      <c r="J57" s="11" t="e">
        <f>H57-I57</f>
        <v>#VALUE!</v>
      </c>
      <c r="K57" s="11" t="s">
        <v>152</v>
      </c>
    </row>
    <row r="58" spans="1:12" s="6" customFormat="1" x14ac:dyDescent="0.25">
      <c r="A58" s="8"/>
      <c r="B58" s="8"/>
      <c r="C58" s="8"/>
      <c r="D58" s="9"/>
      <c r="E58" s="9"/>
      <c r="F58" s="9"/>
      <c r="G58" s="9"/>
      <c r="H58" s="9"/>
      <c r="I58" s="9"/>
      <c r="J58" s="9"/>
      <c r="K58" s="9"/>
    </row>
    <row r="59" spans="1:12" x14ac:dyDescent="0.25">
      <c r="A59" s="13" t="s">
        <v>162</v>
      </c>
      <c r="B59" s="13"/>
      <c r="C59" s="13"/>
      <c r="D59" s="13"/>
      <c r="E59" s="13" t="s">
        <v>164</v>
      </c>
      <c r="F59" s="13"/>
      <c r="G59" s="13"/>
      <c r="H59" s="13"/>
      <c r="I59" s="13" t="s">
        <v>165</v>
      </c>
      <c r="J59" s="13"/>
      <c r="K59" s="13"/>
      <c r="L59" s="13"/>
    </row>
    <row r="60" spans="1:12" x14ac:dyDescent="0.25">
      <c r="A60" s="3" t="s">
        <v>163</v>
      </c>
      <c r="B60" s="3"/>
      <c r="C60" s="3"/>
      <c r="D60" s="3"/>
      <c r="E60" s="3" t="s">
        <v>164</v>
      </c>
      <c r="F60" s="3"/>
      <c r="G60" s="3"/>
      <c r="H60" s="3"/>
      <c r="I60" s="3" t="s">
        <v>166</v>
      </c>
      <c r="J60" s="3"/>
      <c r="K60" s="3"/>
      <c r="L60" s="3"/>
    </row>
    <row r="117" spans="1:20" x14ac:dyDescent="0.25">
      <c r="A117" s="12"/>
      <c r="B117" s="12"/>
      <c r="C117" s="12"/>
      <c r="D117" s="12"/>
      <c r="I117" s="12"/>
      <c r="J117" s="12"/>
      <c r="K117" s="12"/>
      <c r="L117" s="12"/>
      <c r="Q117" s="12"/>
      <c r="R117" s="12"/>
      <c r="S117" s="12"/>
      <c r="T117" s="12"/>
    </row>
  </sheetData>
  <mergeCells count="22">
    <mergeCell ref="H8:H9"/>
    <mergeCell ref="I8:I9"/>
    <mergeCell ref="J8:J9"/>
    <mergeCell ref="K8:K9"/>
    <mergeCell ref="A59:D59"/>
    <mergeCell ref="A60:D60"/>
    <mergeCell ref="E59:H59"/>
    <mergeCell ref="E60:H60"/>
    <mergeCell ref="I59:L59"/>
    <mergeCell ref="I60:L60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2017-02-03T13:30:26Z</dcterms:created>
  <dcterms:modified xsi:type="dcterms:W3CDTF">2017-02-03T13:30:29Z</dcterms:modified>
</cp:coreProperties>
</file>