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G18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F26" i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K26" i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D34" i="1"/>
  <c r="D33" i="1" s="1"/>
  <c r="E34" i="1"/>
  <c r="G34" i="1"/>
  <c r="H34" i="1"/>
  <c r="I34" i="1"/>
  <c r="J34" i="1"/>
  <c r="J33" i="1" s="1"/>
  <c r="F35" i="1"/>
  <c r="K35" i="1" s="1"/>
  <c r="F36" i="1"/>
  <c r="K36" i="1"/>
  <c r="F37" i="1"/>
  <c r="K37" i="1"/>
  <c r="D39" i="1"/>
  <c r="D38" i="1" s="1"/>
  <c r="E39" i="1"/>
  <c r="E38" i="1" s="1"/>
  <c r="F39" i="1"/>
  <c r="G39" i="1"/>
  <c r="G38" i="1" s="1"/>
  <c r="H39" i="1"/>
  <c r="H38" i="1" s="1"/>
  <c r="I39" i="1"/>
  <c r="I38" i="1" s="1"/>
  <c r="J39" i="1"/>
  <c r="J38" i="1" s="1"/>
  <c r="K39" i="1"/>
  <c r="F40" i="1"/>
  <c r="K40" i="1"/>
  <c r="F41" i="1"/>
  <c r="K41" i="1" s="1"/>
  <c r="D43" i="1"/>
  <c r="D42" i="1" s="1"/>
  <c r="E43" i="1"/>
  <c r="E42" i="1" s="1"/>
  <c r="G43" i="1"/>
  <c r="G42" i="1" s="1"/>
  <c r="F42" i="1" s="1"/>
  <c r="K42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E45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E50" i="1" s="1"/>
  <c r="F51" i="1"/>
  <c r="G51" i="1"/>
  <c r="G50" i="1" s="1"/>
  <c r="H51" i="1"/>
  <c r="I51" i="1"/>
  <c r="J51" i="1"/>
  <c r="J50" i="1" s="1"/>
  <c r="K51" i="1"/>
  <c r="F52" i="1"/>
  <c r="K52" i="1"/>
  <c r="D54" i="1"/>
  <c r="D53" i="1" s="1"/>
  <c r="E54" i="1"/>
  <c r="E53" i="1" s="1"/>
  <c r="G54" i="1"/>
  <c r="G53" i="1" s="1"/>
  <c r="H54" i="1"/>
  <c r="H53" i="1" s="1"/>
  <c r="I54" i="1"/>
  <c r="I53" i="1" s="1"/>
  <c r="J54" i="1"/>
  <c r="J53" i="1" s="1"/>
  <c r="F55" i="1"/>
  <c r="K55" i="1" s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D61" i="1"/>
  <c r="D60" i="1" s="1"/>
  <c r="E61" i="1"/>
  <c r="E60" i="1" s="1"/>
  <c r="G61" i="1"/>
  <c r="G60" i="1" s="1"/>
  <c r="H61" i="1"/>
  <c r="H60" i="1" s="1"/>
  <c r="I61" i="1"/>
  <c r="I60" i="1" s="1"/>
  <c r="J61" i="1"/>
  <c r="J60" i="1" s="1"/>
  <c r="F62" i="1"/>
  <c r="K62" i="1" s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/>
  <c r="D45" i="1" l="1"/>
  <c r="F38" i="1"/>
  <c r="K38" i="1" s="1"/>
  <c r="D50" i="1"/>
  <c r="F60" i="1"/>
  <c r="K60" i="1" s="1"/>
  <c r="J16" i="1"/>
  <c r="J15" i="1" s="1"/>
  <c r="I16" i="1"/>
  <c r="I50" i="1"/>
  <c r="I45" i="1" s="1"/>
  <c r="H33" i="1"/>
  <c r="H16" i="1" s="1"/>
  <c r="H15" i="1" s="1"/>
  <c r="I33" i="1"/>
  <c r="J45" i="1"/>
  <c r="F53" i="1"/>
  <c r="K53" i="1" s="1"/>
  <c r="H50" i="1"/>
  <c r="F50" i="1" s="1"/>
  <c r="K50" i="1" s="1"/>
  <c r="G33" i="1"/>
  <c r="F18" i="1"/>
  <c r="K18" i="1" s="1"/>
  <c r="G17" i="1"/>
  <c r="F25" i="1"/>
  <c r="K25" i="1" s="1"/>
  <c r="G24" i="1"/>
  <c r="F24" i="1" s="1"/>
  <c r="K24" i="1" s="1"/>
  <c r="H45" i="1"/>
  <c r="E33" i="1"/>
  <c r="E16" i="1"/>
  <c r="E15" i="1" s="1"/>
  <c r="D16" i="1"/>
  <c r="D15" i="1" s="1"/>
  <c r="G47" i="1"/>
  <c r="F43" i="1"/>
  <c r="K43" i="1" s="1"/>
  <c r="F61" i="1"/>
  <c r="K61" i="1" s="1"/>
  <c r="F54" i="1"/>
  <c r="K54" i="1" s="1"/>
  <c r="F34" i="1"/>
  <c r="K34" i="1" s="1"/>
  <c r="F19" i="1"/>
  <c r="K19" i="1" s="1"/>
  <c r="G64" i="1"/>
  <c r="H14" i="1" l="1"/>
  <c r="H13" i="1"/>
  <c r="I15" i="1"/>
  <c r="G63" i="1"/>
  <c r="F63" i="1" s="1"/>
  <c r="K63" i="1" s="1"/>
  <c r="F64" i="1"/>
  <c r="K64" i="1" s="1"/>
  <c r="J14" i="1"/>
  <c r="J13" i="1"/>
  <c r="E13" i="1"/>
  <c r="E14" i="1"/>
  <c r="F33" i="1"/>
  <c r="K33" i="1" s="1"/>
  <c r="D13" i="1"/>
  <c r="D14" i="1"/>
  <c r="G46" i="1"/>
  <c r="F47" i="1"/>
  <c r="K47" i="1" s="1"/>
  <c r="G16" i="1"/>
  <c r="F17" i="1"/>
  <c r="K17" i="1" s="1"/>
  <c r="G15" i="1" l="1"/>
  <c r="F16" i="1"/>
  <c r="K16" i="1" s="1"/>
  <c r="G45" i="1"/>
  <c r="F45" i="1" s="1"/>
  <c r="K45" i="1" s="1"/>
  <c r="F46" i="1"/>
  <c r="K46" i="1" s="1"/>
  <c r="I14" i="1"/>
  <c r="I13" i="1"/>
  <c r="F15" i="1" l="1"/>
  <c r="K15" i="1" s="1"/>
  <c r="G14" i="1"/>
  <c r="F14" i="1" s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<sst xmlns="http://schemas.openxmlformats.org/spreadsheetml/2006/main" count="190" uniqueCount="189">
  <si>
    <t>JUDETUL  VASLUI</t>
  </si>
  <si>
    <t>COMUNA ROSIESTI</t>
  </si>
  <si>
    <t>CIF 5117550</t>
  </si>
  <si>
    <t xml:space="preserve"> Anexa 12</t>
  </si>
  <si>
    <t>Cont de executie - Venituri - Bugetul local</t>
  </si>
  <si>
    <t>Trimestrul: 2, Anul: 2016</t>
  </si>
  <si>
    <t>Denumirea indicatorilor</t>
  </si>
  <si>
    <t>A</t>
  </si>
  <si>
    <t>Cod indicator</t>
  </si>
  <si>
    <t>B</t>
  </si>
  <si>
    <t>Prevederi bugetare</t>
  </si>
  <si>
    <t>anuale aprobate la finele perioadei de raportare</t>
  </si>
  <si>
    <t>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</si>
  <si>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</si>
  <si>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</si>
  <si>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</si>
  <si>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</si>
  <si>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</si>
  <si>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</si>
  <si>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</si>
  <si>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</si>
  <si>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</si>
  <si>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</si>
  <si>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</si>
  <si>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</si>
  <si>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</si>
  <si>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</si>
  <si>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</si>
  <si>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</si>
  <si>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</si>
  <si>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</si>
  <si>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</si>
  <si>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</si>
  <si>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</si>
  <si>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</si>
  <si>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</si>
  <si>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</si>
  <si>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</si>
  <si>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</si>
  <si>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</si>
  <si>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</si>
  <si>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</si>
  <si>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</si>
  <si>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</si>
  <si>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</si>
  <si>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</si>
  <si>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</si>
  <si>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</si>
  <si>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</si>
  <si>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</si>
  <si>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</si>
  <si>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</si>
  <si>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</si>
  <si>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</si>
  <si>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</si>
  <si>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</si>
  <si>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</si>
  <si>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</si>
  <si>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</si>
  <si>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</si>
  <si>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</si>
  <si>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</si>
  <si>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</si>
  <si>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</si>
  <si>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</si>
  <si>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</si>
  <si>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</si>
  <si>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</si>
  <si>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</si>
  <si>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</si>
  <si>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</si>
  <si>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</si>
  <si>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</si>
  <si>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</si>
  <si>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</si>
  <si>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</si>
  <si>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</si>
  <si>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</si>
  <si>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</si>
  <si>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</si>
  <si>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</si>
  <si>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</si>
  <si>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</si>
  <si>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</si>
  <si>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</si>
  <si>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</si>
  <si>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</si>
  <si>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</si>
  <si>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</si>
  <si>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</si>
  <si>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</si>
  <si>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</si>
  <si>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</si>
  <si>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</si>
  <si>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</si>
  <si>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</si>
  <si>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</si>
  <si>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</si>
  <si>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</si>
  <si>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</si>
  <si>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</si>
  <si>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</si>
  <si>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</si>
  <si>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</si>
  <si>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</si>
  <si>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</si>
  <si>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</si>
  <si>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</si>
  <si>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</si>
  <si>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</si>
  <si>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</si>
  <si>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</si>
  <si>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</si>
  <si>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</si>
  <si>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</si>
  <si>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</si>
  <si>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</si>
  <si>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</si>
  <si>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</si>
  <si>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</si>
  <si>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</si>
  <si>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</si>
  <si>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</si>
  <si>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</si>
  <si>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</si>
  <si>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</si>
  <si>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</si>
  <si>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</si>
  <si>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</si>
  <si>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</si>
  <si>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</si>
  <si>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</si>
  <si>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</si>
  <si>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</si>
  <si>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</si>
  <si>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</si>
  <si>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</si>
  <si>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</si>
  <si>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</si>
  <si>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</si>
  <si>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</si>
  <si>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</si>
  <si>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</si>
  <si>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</si>
  <si>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</si>
  <si>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</si>
  <si>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</si>
  <si>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</si>
  <si>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</si>
  <si>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</si>
  <si>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</si>
  <si>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</si>
  <si>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</si>
  <si>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</si>
  <si>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97</t>
  </si>
  <si>
    <t>Alte venituri</t>
  </si>
  <si>
    <t>36.02.50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</si>
  <si>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</si>
  <si>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</si>
  <si>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</si>
  <si>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</si>
  <si>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</si>
  <si>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</si>
  <si>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104</t>
  </si>
  <si>
    <t>II. VENITURI DIN CAPITAL (cod 39.02)</t>
  </si>
  <si>
    <t>00.15</t>
  </si>
  <si>
    <t>105</t>
  </si>
  <si>
    <t>Venituri din valorificarea unor bunuri  (cod 39.02.01+39.02.03+39.02.04+39.02.07+39.02.10)</t>
  </si>
  <si>
    <t>39.02</t>
  </si>
  <si>
    <t>106</t>
  </si>
  <si>
    <t>Venituri din valorificarea unor bunuri ale institutiilor publice</t>
  </si>
  <si>
    <t>39.02.01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</si>
  <si>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</si>
  <si>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</si>
  <si>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</si>
  <si>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</si>
  <si>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</si>
  <si>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</si>
  <si>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</si>
  <si>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</si>
  <si>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</si>
  <si>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157</t>
  </si>
  <si>
    <t>Subventii pentru acordarea ajutorului pentru incalzirea locuintei cu lemne, carbuni, combustibili petrolieri</t>
  </si>
  <si>
    <t>42.02.34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</si>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</sst>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 t="s">
        <v>15</v>
      </c>
      <c r="G12" s="7">
        <v>4</v>
      </c>
      <c r="H12" s="7">
        <v>5</v>
      </c>
      <c r="I12" s="7">
        <v>6</v>
      </c>
      <c r="J12" s="7">
        <v>7</v>
      </c>
      <c r="K12" s="7" t="s">
        <v>21</v>
      </c>
    </row>
    <row r="13" spans="1:11" s="6" customFormat="1" ht="22.5" x14ac:dyDescent="0.25">
      <c r="A13" s="10" t="s">
        <v>22</v>
      </c>
      <c r="B13" s="10" t="s">
        <v>23</v>
      </c>
      <c r="C13" s="10" t="s">
        <v>24</v>
      </c>
      <c r="D13" s="11">
        <f>D15+D60+D63</f>
        <v>3601704</v>
      </c>
      <c r="E13" s="11">
        <f>E15+E60+E63</f>
        <v>1878704</v>
      </c>
      <c r="F13" s="11">
        <f>G13+H13</f>
        <v>3394768</v>
      </c>
      <c r="G13" s="11">
        <f>G15+G60+G63</f>
        <v>1052566</v>
      </c>
      <c r="H13" s="11">
        <f>H15+H60+H63</f>
        <v>2342202</v>
      </c>
      <c r="I13" s="11">
        <f>I15+I60+I63</f>
        <v>1969971</v>
      </c>
      <c r="J13" s="11">
        <f>J15+J60+J63</f>
        <v>8251</v>
      </c>
      <c r="K13" s="11">
        <f>F13-I13-J13</f>
        <v>1416546</v>
      </c>
    </row>
    <row r="14" spans="1:11" s="6" customFormat="1" ht="22.5" x14ac:dyDescent="0.25">
      <c r="A14" s="10" t="s">
        <v>25</v>
      </c>
      <c r="B14" s="10" t="s">
        <v>26</v>
      </c>
      <c r="C14" s="10" t="s">
        <v>27</v>
      </c>
      <c r="D14" s="11">
        <f>D15-D34+D60</f>
        <v>1192000</v>
      </c>
      <c r="E14" s="11">
        <f>E15-E34+E60</f>
        <v>627000</v>
      </c>
      <c r="F14" s="11">
        <f>G14+H14</f>
        <v>2152764</v>
      </c>
      <c r="G14" s="11">
        <f>G15-G34+G60</f>
        <v>1052566</v>
      </c>
      <c r="H14" s="11">
        <f>H15-H34+H60</f>
        <v>1100198</v>
      </c>
      <c r="I14" s="11">
        <f>I15-I34+I60</f>
        <v>727967</v>
      </c>
      <c r="J14" s="11">
        <f>J15-J34+J60</f>
        <v>8251</v>
      </c>
      <c r="K14" s="11">
        <f>F14-I14-J14</f>
        <v>1416546</v>
      </c>
    </row>
    <row r="15" spans="1:11" s="6" customFormat="1" x14ac:dyDescent="0.25">
      <c r="A15" s="10" t="s">
        <v>28</v>
      </c>
      <c r="B15" s="10" t="s">
        <v>29</v>
      </c>
      <c r="C15" s="10" t="s">
        <v>30</v>
      </c>
      <c r="D15" s="11">
        <f>D16+D45</f>
        <v>3598000</v>
      </c>
      <c r="E15" s="11">
        <f>E16+E45</f>
        <v>1875000</v>
      </c>
      <c r="F15" s="11">
        <f>G15+H15</f>
        <v>3382832</v>
      </c>
      <c r="G15" s="11">
        <f>G16+G45</f>
        <v>1052566</v>
      </c>
      <c r="H15" s="11">
        <f>H16+H45</f>
        <v>2330266</v>
      </c>
      <c r="I15" s="11">
        <f>I16+I45</f>
        <v>1958035</v>
      </c>
      <c r="J15" s="11">
        <f>J16+J45</f>
        <v>8251</v>
      </c>
      <c r="K15" s="11">
        <f>F15-I15-J15</f>
        <v>1416546</v>
      </c>
    </row>
    <row r="16" spans="1:11" s="6" customFormat="1" ht="22.5" x14ac:dyDescent="0.25">
      <c r="A16" s="10" t="s">
        <v>31</v>
      </c>
      <c r="B16" s="10" t="s">
        <v>32</v>
      </c>
      <c r="C16" s="10" t="s">
        <v>33</v>
      </c>
      <c r="D16" s="11">
        <f>D17+D24+D33+D42</f>
        <v>3516000</v>
      </c>
      <c r="E16" s="11">
        <f>E17+E24+E33+E42</f>
        <v>1824000</v>
      </c>
      <c r="F16" s="11">
        <f>G16+H16</f>
        <v>2974230</v>
      </c>
      <c r="G16" s="11">
        <f>G17+G24+G33+G42</f>
        <v>740082</v>
      </c>
      <c r="H16" s="11">
        <f>H17+H24+H33+H42</f>
        <v>2234148</v>
      </c>
      <c r="I16" s="11">
        <f>I17+I24+I33+I42</f>
        <v>1896228</v>
      </c>
      <c r="J16" s="11">
        <f>J17+J24+J33+J42</f>
        <v>8251</v>
      </c>
      <c r="K16" s="11">
        <f>F16-I16-J16</f>
        <v>1069751</v>
      </c>
    </row>
    <row r="17" spans="1:11" s="6" customFormat="1" ht="22.5" x14ac:dyDescent="0.25">
      <c r="A17" s="10" t="s">
        <v>34</v>
      </c>
      <c r="B17" s="10" t="s">
        <v>35</v>
      </c>
      <c r="C17" s="10" t="s">
        <v>36</v>
      </c>
      <c r="D17" s="11">
        <f>+D18</f>
        <v>627000</v>
      </c>
      <c r="E17" s="11">
        <f>+E18</f>
        <v>313000</v>
      </c>
      <c r="F17" s="11">
        <f>G17+H17</f>
        <v>373826</v>
      </c>
      <c r="G17" s="11">
        <f>+G18</f>
        <v>0</v>
      </c>
      <c r="H17" s="11">
        <f>+H18</f>
        <v>373826</v>
      </c>
      <c r="I17" s="11">
        <f>+I18</f>
        <v>373826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37</v>
      </c>
      <c r="B18" s="10" t="s">
        <v>38</v>
      </c>
      <c r="C18" s="10" t="s">
        <v>39</v>
      </c>
      <c r="D18" s="11">
        <f>D19+D21</f>
        <v>627000</v>
      </c>
      <c r="E18" s="11">
        <f>E19+E21</f>
        <v>313000</v>
      </c>
      <c r="F18" s="11">
        <f>G18+H18</f>
        <v>373826</v>
      </c>
      <c r="G18" s="11">
        <f>G19+G21</f>
        <v>0</v>
      </c>
      <c r="H18" s="11">
        <f>H19+H21</f>
        <v>373826</v>
      </c>
      <c r="I18" s="11">
        <f>I19+I21</f>
        <v>373826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40</v>
      </c>
      <c r="B19" s="10" t="s">
        <v>41</v>
      </c>
      <c r="C19" s="10" t="s">
        <v>42</v>
      </c>
      <c r="D19" s="11">
        <f>+D20</f>
        <v>6000</v>
      </c>
      <c r="E19" s="11">
        <f>+E20</f>
        <v>3000</v>
      </c>
      <c r="F19" s="11">
        <f>G19+H19</f>
        <v>3192</v>
      </c>
      <c r="G19" s="11">
        <f>+G20</f>
        <v>0</v>
      </c>
      <c r="H19" s="11">
        <f>+H20</f>
        <v>3192</v>
      </c>
      <c r="I19" s="11">
        <f>+I20</f>
        <v>3192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43</v>
      </c>
      <c r="B20" s="10" t="s">
        <v>44</v>
      </c>
      <c r="C20" s="10" t="s">
        <v>45</v>
      </c>
      <c r="D20" s="11">
        <v>6000</v>
      </c>
      <c r="E20" s="11">
        <v>3000</v>
      </c>
      <c r="F20" s="11">
        <f>G20+H20</f>
        <v>3192</v>
      </c>
      <c r="G20" s="11">
        <v>0</v>
      </c>
      <c r="H20" s="11">
        <v>3192</v>
      </c>
      <c r="I20" s="11">
        <v>3192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46</v>
      </c>
      <c r="B21" s="10" t="s">
        <v>47</v>
      </c>
      <c r="C21" s="10" t="s">
        <v>48</v>
      </c>
      <c r="D21" s="11">
        <f>D22+D23</f>
        <v>621000</v>
      </c>
      <c r="E21" s="11">
        <f>E22+E23</f>
        <v>310000</v>
      </c>
      <c r="F21" s="11">
        <f>G21+H21</f>
        <v>370634</v>
      </c>
      <c r="G21" s="11">
        <f>G22+G23</f>
        <v>0</v>
      </c>
      <c r="H21" s="11">
        <f>H22+H23</f>
        <v>370634</v>
      </c>
      <c r="I21" s="11">
        <f>I22+I23</f>
        <v>370634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49</v>
      </c>
      <c r="B22" s="10" t="s">
        <v>50</v>
      </c>
      <c r="C22" s="10" t="s">
        <v>51</v>
      </c>
      <c r="D22" s="11">
        <v>312000</v>
      </c>
      <c r="E22" s="11">
        <v>156000</v>
      </c>
      <c r="F22" s="11">
        <f>G22+H22</f>
        <v>206547</v>
      </c>
      <c r="G22" s="11">
        <v>0</v>
      </c>
      <c r="H22" s="11">
        <v>206547</v>
      </c>
      <c r="I22" s="11">
        <v>206547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52</v>
      </c>
      <c r="B23" s="10" t="s">
        <v>53</v>
      </c>
      <c r="C23" s="10" t="s">
        <v>54</v>
      </c>
      <c r="D23" s="11">
        <v>309000</v>
      </c>
      <c r="E23" s="11">
        <v>154000</v>
      </c>
      <c r="F23" s="11">
        <f>G23+H23</f>
        <v>164087</v>
      </c>
      <c r="G23" s="11">
        <v>0</v>
      </c>
      <c r="H23" s="11">
        <v>164087</v>
      </c>
      <c r="I23" s="11">
        <v>164087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55</v>
      </c>
      <c r="B24" s="10" t="s">
        <v>56</v>
      </c>
      <c r="C24" s="10" t="s">
        <v>57</v>
      </c>
      <c r="D24" s="11">
        <f>D25</f>
        <v>437000</v>
      </c>
      <c r="E24" s="11">
        <f>E25</f>
        <v>240000</v>
      </c>
      <c r="F24" s="11">
        <f>G24+H24</f>
        <v>1243687</v>
      </c>
      <c r="G24" s="11">
        <f>G25</f>
        <v>689267</v>
      </c>
      <c r="H24" s="11">
        <f>H25</f>
        <v>554420</v>
      </c>
      <c r="I24" s="11">
        <f>I25</f>
        <v>249434</v>
      </c>
      <c r="J24" s="11">
        <f>J25</f>
        <v>7569</v>
      </c>
      <c r="K24" s="11">
        <f>F24-I24-J24</f>
        <v>986684</v>
      </c>
    </row>
    <row r="25" spans="1:11" s="6" customFormat="1" ht="22.5" x14ac:dyDescent="0.25">
      <c r="A25" s="10" t="s">
        <v>58</v>
      </c>
      <c r="B25" s="10" t="s">
        <v>59</v>
      </c>
      <c r="C25" s="10" t="s">
        <v>60</v>
      </c>
      <c r="D25" s="11">
        <f>D26+D29</f>
        <v>437000</v>
      </c>
      <c r="E25" s="11">
        <f>E26+E29</f>
        <v>240000</v>
      </c>
      <c r="F25" s="11">
        <f>G25+H25</f>
        <v>1243687</v>
      </c>
      <c r="G25" s="11">
        <f>G26+G29</f>
        <v>689267</v>
      </c>
      <c r="H25" s="11">
        <f>H26+H29</f>
        <v>554420</v>
      </c>
      <c r="I25" s="11">
        <f>I26+I29</f>
        <v>249434</v>
      </c>
      <c r="J25" s="11">
        <f>J26+J29</f>
        <v>7569</v>
      </c>
      <c r="K25" s="11">
        <f>F25-I25-J25</f>
        <v>986684</v>
      </c>
    </row>
    <row r="26" spans="1:11" s="6" customFormat="1" ht="22.5" x14ac:dyDescent="0.25">
      <c r="A26" s="10" t="s">
        <v>61</v>
      </c>
      <c r="B26" s="10" t="s">
        <v>62</v>
      </c>
      <c r="C26" s="10" t="s">
        <v>63</v>
      </c>
      <c r="D26" s="11">
        <f>D27+D28</f>
        <v>182000</v>
      </c>
      <c r="E26" s="11">
        <f>E27+E28</f>
        <v>112000</v>
      </c>
      <c r="F26" s="11">
        <f>G26+H26</f>
        <v>243749</v>
      </c>
      <c r="G26" s="11">
        <f>G27+G28</f>
        <v>39389</v>
      </c>
      <c r="H26" s="11">
        <f>H27+H28</f>
        <v>204360</v>
      </c>
      <c r="I26" s="11">
        <f>I27+I28</f>
        <v>79773</v>
      </c>
      <c r="J26" s="11">
        <f>J27+J28</f>
        <v>438</v>
      </c>
      <c r="K26" s="11">
        <f>F26-I26-J26</f>
        <v>163538</v>
      </c>
    </row>
    <row r="27" spans="1:11" s="6" customFormat="1" x14ac:dyDescent="0.25">
      <c r="A27" s="10" t="s">
        <v>64</v>
      </c>
      <c r="B27" s="10" t="s">
        <v>65</v>
      </c>
      <c r="C27" s="10" t="s">
        <v>66</v>
      </c>
      <c r="D27" s="11">
        <v>22000</v>
      </c>
      <c r="E27" s="11">
        <v>12000</v>
      </c>
      <c r="F27" s="11">
        <f>G27+H27</f>
        <v>51289</v>
      </c>
      <c r="G27" s="11">
        <v>35838</v>
      </c>
      <c r="H27" s="11">
        <v>15451</v>
      </c>
      <c r="I27" s="11">
        <v>8701</v>
      </c>
      <c r="J27" s="11">
        <v>438</v>
      </c>
      <c r="K27" s="11">
        <f>F27-I27-J27</f>
        <v>42150</v>
      </c>
    </row>
    <row r="28" spans="1:11" s="6" customFormat="1" x14ac:dyDescent="0.25">
      <c r="A28" s="10" t="s">
        <v>67</v>
      </c>
      <c r="B28" s="10" t="s">
        <v>68</v>
      </c>
      <c r="C28" s="10" t="s">
        <v>69</v>
      </c>
      <c r="D28" s="11">
        <v>160000</v>
      </c>
      <c r="E28" s="11">
        <v>100000</v>
      </c>
      <c r="F28" s="11">
        <f>G28+H28</f>
        <v>192460</v>
      </c>
      <c r="G28" s="11">
        <v>3551</v>
      </c>
      <c r="H28" s="11">
        <v>188909</v>
      </c>
      <c r="I28" s="11">
        <v>71072</v>
      </c>
      <c r="J28" s="11">
        <v>0</v>
      </c>
      <c r="K28" s="11">
        <f>F28-I28-J28</f>
        <v>121388</v>
      </c>
    </row>
    <row r="29" spans="1:11" s="6" customFormat="1" ht="22.5" x14ac:dyDescent="0.25">
      <c r="A29" s="10" t="s">
        <v>70</v>
      </c>
      <c r="B29" s="10" t="s">
        <v>71</v>
      </c>
      <c r="C29" s="10" t="s">
        <v>72</v>
      </c>
      <c r="D29" s="11">
        <f>D30+D31+D32</f>
        <v>255000</v>
      </c>
      <c r="E29" s="11">
        <f>E30+E31+E32</f>
        <v>128000</v>
      </c>
      <c r="F29" s="11">
        <f>G29+H29</f>
        <v>999938</v>
      </c>
      <c r="G29" s="11">
        <f>G30+G31+G32</f>
        <v>649878</v>
      </c>
      <c r="H29" s="11">
        <f>H30+H31+H32</f>
        <v>350060</v>
      </c>
      <c r="I29" s="11">
        <f>I30+I31+I32</f>
        <v>169661</v>
      </c>
      <c r="J29" s="11">
        <f>J30+J31+J32</f>
        <v>7131</v>
      </c>
      <c r="K29" s="11">
        <f>F29-I29-J29</f>
        <v>823146</v>
      </c>
    </row>
    <row r="30" spans="1:11" s="6" customFormat="1" ht="22.5" x14ac:dyDescent="0.25">
      <c r="A30" s="10" t="s">
        <v>73</v>
      </c>
      <c r="B30" s="10" t="s">
        <v>74</v>
      </c>
      <c r="C30" s="10" t="s">
        <v>75</v>
      </c>
      <c r="D30" s="11">
        <v>50000</v>
      </c>
      <c r="E30" s="11">
        <v>25000</v>
      </c>
      <c r="F30" s="11">
        <f>G30+H30</f>
        <v>183784</v>
      </c>
      <c r="G30" s="11">
        <v>91293</v>
      </c>
      <c r="H30" s="11">
        <v>92491</v>
      </c>
      <c r="I30" s="11">
        <v>44095</v>
      </c>
      <c r="J30" s="11">
        <v>2889</v>
      </c>
      <c r="K30" s="11">
        <f>F30-I30-J30</f>
        <v>136800</v>
      </c>
    </row>
    <row r="31" spans="1:11" s="6" customFormat="1" ht="22.5" x14ac:dyDescent="0.25">
      <c r="A31" s="10" t="s">
        <v>76</v>
      </c>
      <c r="B31" s="10" t="s">
        <v>77</v>
      </c>
      <c r="C31" s="10" t="s">
        <v>78</v>
      </c>
      <c r="D31" s="11">
        <v>5000</v>
      </c>
      <c r="E31" s="11">
        <v>3000</v>
      </c>
      <c r="F31" s="11">
        <f>G31+H31</f>
        <v>9731</v>
      </c>
      <c r="G31" s="11">
        <v>845</v>
      </c>
      <c r="H31" s="11">
        <v>8886</v>
      </c>
      <c r="I31" s="11">
        <v>6274</v>
      </c>
      <c r="J31" s="11">
        <v>41</v>
      </c>
      <c r="K31" s="11">
        <f>F31-I31-J31</f>
        <v>3416</v>
      </c>
    </row>
    <row r="32" spans="1:11" s="6" customFormat="1" x14ac:dyDescent="0.25">
      <c r="A32" s="10" t="s">
        <v>79</v>
      </c>
      <c r="B32" s="10" t="s">
        <v>80</v>
      </c>
      <c r="C32" s="10" t="s">
        <v>81</v>
      </c>
      <c r="D32" s="11">
        <v>200000</v>
      </c>
      <c r="E32" s="11">
        <v>100000</v>
      </c>
      <c r="F32" s="11">
        <f>G32+H32</f>
        <v>806423</v>
      </c>
      <c r="G32" s="11">
        <v>557740</v>
      </c>
      <c r="H32" s="11">
        <v>248683</v>
      </c>
      <c r="I32" s="11">
        <v>119292</v>
      </c>
      <c r="J32" s="11">
        <v>4201</v>
      </c>
      <c r="K32" s="11">
        <f>F32-I32-J32</f>
        <v>682930</v>
      </c>
    </row>
    <row r="33" spans="1:11" s="6" customFormat="1" ht="22.5" x14ac:dyDescent="0.25">
      <c r="A33" s="10" t="s">
        <v>82</v>
      </c>
      <c r="B33" s="10" t="s">
        <v>83</v>
      </c>
      <c r="C33" s="10" t="s">
        <v>84</v>
      </c>
      <c r="D33" s="11">
        <f>D34+D38</f>
        <v>2437000</v>
      </c>
      <c r="E33" s="11">
        <f>E34+E38</f>
        <v>1264000</v>
      </c>
      <c r="F33" s="11">
        <f>G33+H33</f>
        <v>1335206</v>
      </c>
      <c r="G33" s="11">
        <f>G34+G38</f>
        <v>47773</v>
      </c>
      <c r="H33" s="11">
        <f>H34+H38</f>
        <v>1287433</v>
      </c>
      <c r="I33" s="11">
        <f>I34+I38</f>
        <v>1255760</v>
      </c>
      <c r="J33" s="11">
        <f>J34+J38</f>
        <v>682</v>
      </c>
      <c r="K33" s="11">
        <f>F33-I33-J33</f>
        <v>78764</v>
      </c>
    </row>
    <row r="34" spans="1:11" s="6" customFormat="1" ht="22.5" x14ac:dyDescent="0.25">
      <c r="A34" s="10" t="s">
        <v>85</v>
      </c>
      <c r="B34" s="10" t="s">
        <v>86</v>
      </c>
      <c r="C34" s="10" t="s">
        <v>87</v>
      </c>
      <c r="D34" s="11">
        <f>+D35+D36+D37</f>
        <v>2406000</v>
      </c>
      <c r="E34" s="11">
        <f>+E35+E36+E37</f>
        <v>1248000</v>
      </c>
      <c r="F34" s="11">
        <f>G34+H34</f>
        <v>1238300</v>
      </c>
      <c r="G34" s="11">
        <f>+G35+G36+G37</f>
        <v>0</v>
      </c>
      <c r="H34" s="11">
        <f>+H35+H36+H37</f>
        <v>1238300</v>
      </c>
      <c r="I34" s="11">
        <f>+I35+I36+I37</f>
        <v>1238300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88</v>
      </c>
      <c r="B35" s="10" t="s">
        <v>89</v>
      </c>
      <c r="C35" s="10" t="s">
        <v>90</v>
      </c>
      <c r="D35" s="11">
        <v>1806000</v>
      </c>
      <c r="E35" s="11">
        <v>946000</v>
      </c>
      <c r="F35" s="11">
        <f>G35+H35</f>
        <v>936300</v>
      </c>
      <c r="G35" s="11">
        <v>0</v>
      </c>
      <c r="H35" s="11">
        <v>936300</v>
      </c>
      <c r="I35" s="11">
        <v>936300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91</v>
      </c>
      <c r="B36" s="10" t="s">
        <v>92</v>
      </c>
      <c r="C36" s="10" t="s">
        <v>93</v>
      </c>
      <c r="D36" s="11">
        <v>32000</v>
      </c>
      <c r="E36" s="11">
        <v>18000</v>
      </c>
      <c r="F36" s="11">
        <f>G36+H36</f>
        <v>18000</v>
      </c>
      <c r="G36" s="11">
        <v>0</v>
      </c>
      <c r="H36" s="11">
        <v>18000</v>
      </c>
      <c r="I36" s="11">
        <v>18000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94</v>
      </c>
      <c r="B37" s="10" t="s">
        <v>95</v>
      </c>
      <c r="C37" s="10" t="s">
        <v>96</v>
      </c>
      <c r="D37" s="11">
        <v>568000</v>
      </c>
      <c r="E37" s="11">
        <v>284000</v>
      </c>
      <c r="F37" s="11">
        <f>G37+H37</f>
        <v>284000</v>
      </c>
      <c r="G37" s="11">
        <v>0</v>
      </c>
      <c r="H37" s="11">
        <v>284000</v>
      </c>
      <c r="I37" s="11">
        <v>284000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97</v>
      </c>
      <c r="B38" s="10" t="s">
        <v>98</v>
      </c>
      <c r="C38" s="10" t="s">
        <v>99</v>
      </c>
      <c r="D38" s="11">
        <f>D39</f>
        <v>31000</v>
      </c>
      <c r="E38" s="11">
        <f>E39</f>
        <v>16000</v>
      </c>
      <c r="F38" s="11">
        <f>G38+H38</f>
        <v>96906</v>
      </c>
      <c r="G38" s="11">
        <f>G39</f>
        <v>47773</v>
      </c>
      <c r="H38" s="11">
        <f>H39</f>
        <v>49133</v>
      </c>
      <c r="I38" s="11">
        <f>I39</f>
        <v>17460</v>
      </c>
      <c r="J38" s="11">
        <f>J39</f>
        <v>682</v>
      </c>
      <c r="K38" s="11">
        <f>F38-I38-J38</f>
        <v>78764</v>
      </c>
    </row>
    <row r="39" spans="1:11" s="6" customFormat="1" ht="22.5" x14ac:dyDescent="0.25">
      <c r="A39" s="10" t="s">
        <v>100</v>
      </c>
      <c r="B39" s="10" t="s">
        <v>101</v>
      </c>
      <c r="C39" s="10" t="s">
        <v>102</v>
      </c>
      <c r="D39" s="11">
        <f>D40+D41</f>
        <v>31000</v>
      </c>
      <c r="E39" s="11">
        <f>E40+E41</f>
        <v>16000</v>
      </c>
      <c r="F39" s="11">
        <f>G39+H39</f>
        <v>96906</v>
      </c>
      <c r="G39" s="11">
        <f>G40+G41</f>
        <v>47773</v>
      </c>
      <c r="H39" s="11">
        <f>H40+H41</f>
        <v>49133</v>
      </c>
      <c r="I39" s="11">
        <f>I40+I41</f>
        <v>17460</v>
      </c>
      <c r="J39" s="11">
        <f>J40+J41</f>
        <v>682</v>
      </c>
      <c r="K39" s="11">
        <f>F39-I39-J39</f>
        <v>78764</v>
      </c>
    </row>
    <row r="40" spans="1:11" s="6" customFormat="1" ht="22.5" x14ac:dyDescent="0.25">
      <c r="A40" s="10" t="s">
        <v>103</v>
      </c>
      <c r="B40" s="10" t="s">
        <v>104</v>
      </c>
      <c r="C40" s="10" t="s">
        <v>105</v>
      </c>
      <c r="D40" s="11">
        <v>20000</v>
      </c>
      <c r="E40" s="11">
        <v>10000</v>
      </c>
      <c r="F40" s="11">
        <f>G40+H40</f>
        <v>73702</v>
      </c>
      <c r="G40" s="11">
        <v>46930</v>
      </c>
      <c r="H40" s="11">
        <v>26772</v>
      </c>
      <c r="I40" s="11">
        <v>9447</v>
      </c>
      <c r="J40" s="11">
        <v>682</v>
      </c>
      <c r="K40" s="11">
        <f>F40-I40-J40</f>
        <v>63573</v>
      </c>
    </row>
    <row r="41" spans="1:11" s="6" customFormat="1" ht="22.5" x14ac:dyDescent="0.25">
      <c r="A41" s="10" t="s">
        <v>106</v>
      </c>
      <c r="B41" s="10" t="s">
        <v>107</v>
      </c>
      <c r="C41" s="10" t="s">
        <v>108</v>
      </c>
      <c r="D41" s="11">
        <v>11000</v>
      </c>
      <c r="E41" s="11">
        <v>6000</v>
      </c>
      <c r="F41" s="11">
        <f>G41+H41</f>
        <v>23204</v>
      </c>
      <c r="G41" s="11">
        <v>843</v>
      </c>
      <c r="H41" s="11">
        <v>22361</v>
      </c>
      <c r="I41" s="11">
        <v>8013</v>
      </c>
      <c r="J41" s="11">
        <v>0</v>
      </c>
      <c r="K41" s="11">
        <f>F41-I41-J41</f>
        <v>15191</v>
      </c>
    </row>
    <row r="42" spans="1:11" s="6" customFormat="1" ht="22.5" x14ac:dyDescent="0.25">
      <c r="A42" s="10" t="s">
        <v>109</v>
      </c>
      <c r="B42" s="10" t="s">
        <v>110</v>
      </c>
      <c r="C42" s="10" t="s">
        <v>111</v>
      </c>
      <c r="D42" s="11">
        <f>D43</f>
        <v>15000</v>
      </c>
      <c r="E42" s="11">
        <f>E43</f>
        <v>7000</v>
      </c>
      <c r="F42" s="11">
        <f>G42+H42</f>
        <v>21511</v>
      </c>
      <c r="G42" s="11">
        <f>G43</f>
        <v>3042</v>
      </c>
      <c r="H42" s="11">
        <f>H43</f>
        <v>18469</v>
      </c>
      <c r="I42" s="11">
        <f>I43</f>
        <v>17208</v>
      </c>
      <c r="J42" s="11">
        <f>J43</f>
        <v>0</v>
      </c>
      <c r="K42" s="11">
        <f>F42-I42-J42</f>
        <v>4303</v>
      </c>
    </row>
    <row r="43" spans="1:11" s="6" customFormat="1" x14ac:dyDescent="0.25">
      <c r="A43" s="10" t="s">
        <v>112</v>
      </c>
      <c r="B43" s="10" t="s">
        <v>113</v>
      </c>
      <c r="C43" s="10" t="s">
        <v>114</v>
      </c>
      <c r="D43" s="11">
        <f>D44</f>
        <v>15000</v>
      </c>
      <c r="E43" s="11">
        <f>E44</f>
        <v>7000</v>
      </c>
      <c r="F43" s="11">
        <f>G43+H43</f>
        <v>21511</v>
      </c>
      <c r="G43" s="11">
        <f>G44</f>
        <v>3042</v>
      </c>
      <c r="H43" s="11">
        <f>H44</f>
        <v>18469</v>
      </c>
      <c r="I43" s="11">
        <f>I44</f>
        <v>17208</v>
      </c>
      <c r="J43" s="11">
        <f>J44</f>
        <v>0</v>
      </c>
      <c r="K43" s="11">
        <f>F43-I43-J43</f>
        <v>4303</v>
      </c>
    </row>
    <row r="44" spans="1:11" s="6" customFormat="1" x14ac:dyDescent="0.25">
      <c r="A44" s="10" t="s">
        <v>115</v>
      </c>
      <c r="B44" s="10" t="s">
        <v>116</v>
      </c>
      <c r="C44" s="10" t="s">
        <v>117</v>
      </c>
      <c r="D44" s="11">
        <v>15000</v>
      </c>
      <c r="E44" s="11">
        <v>7000</v>
      </c>
      <c r="F44" s="11">
        <f>G44+H44</f>
        <v>21511</v>
      </c>
      <c r="G44" s="11">
        <v>3042</v>
      </c>
      <c r="H44" s="11">
        <v>18469</v>
      </c>
      <c r="I44" s="11">
        <v>17208</v>
      </c>
      <c r="J44" s="11">
        <v>0</v>
      </c>
      <c r="K44" s="11">
        <f>F44-I44-J44</f>
        <v>4303</v>
      </c>
    </row>
    <row r="45" spans="1:11" s="6" customFormat="1" x14ac:dyDescent="0.25">
      <c r="A45" s="10" t="s">
        <v>118</v>
      </c>
      <c r="B45" s="10" t="s">
        <v>119</v>
      </c>
      <c r="C45" s="10" t="s">
        <v>120</v>
      </c>
      <c r="D45" s="11">
        <f>D46+D50</f>
        <v>82000</v>
      </c>
      <c r="E45" s="11">
        <f>E46+E50</f>
        <v>51000</v>
      </c>
      <c r="F45" s="11">
        <f>G45+H45</f>
        <v>408602</v>
      </c>
      <c r="G45" s="11">
        <f>G46+G50</f>
        <v>312484</v>
      </c>
      <c r="H45" s="11">
        <f>H46+H50</f>
        <v>96118</v>
      </c>
      <c r="I45" s="11">
        <f>I46+I50</f>
        <v>61807</v>
      </c>
      <c r="J45" s="11">
        <f>J46+J50</f>
        <v>0</v>
      </c>
      <c r="K45" s="11">
        <f>F45-I45-J45</f>
        <v>346795</v>
      </c>
    </row>
    <row r="46" spans="1:11" s="6" customFormat="1" ht="22.5" x14ac:dyDescent="0.25">
      <c r="A46" s="10" t="s">
        <v>121</v>
      </c>
      <c r="B46" s="10" t="s">
        <v>122</v>
      </c>
      <c r="C46" s="10" t="s">
        <v>123</v>
      </c>
      <c r="D46" s="11">
        <f>D47</f>
        <v>39000</v>
      </c>
      <c r="E46" s="11">
        <f>E47</f>
        <v>29000</v>
      </c>
      <c r="F46" s="11">
        <f>G46+H46</f>
        <v>39215</v>
      </c>
      <c r="G46" s="11">
        <f>G47</f>
        <v>17477</v>
      </c>
      <c r="H46" s="11">
        <f>H47</f>
        <v>21738</v>
      </c>
      <c r="I46" s="11">
        <f>I47</f>
        <v>4303</v>
      </c>
      <c r="J46" s="11">
        <f>J47</f>
        <v>0</v>
      </c>
      <c r="K46" s="11">
        <f>F46-I46-J46</f>
        <v>34912</v>
      </c>
    </row>
    <row r="47" spans="1:11" s="6" customFormat="1" ht="22.5" x14ac:dyDescent="0.25">
      <c r="A47" s="10" t="s">
        <v>124</v>
      </c>
      <c r="B47" s="10" t="s">
        <v>125</v>
      </c>
      <c r="C47" s="10" t="s">
        <v>126</v>
      </c>
      <c r="D47" s="11">
        <f>+D48</f>
        <v>39000</v>
      </c>
      <c r="E47" s="11">
        <f>+E48</f>
        <v>29000</v>
      </c>
      <c r="F47" s="11">
        <f>G47+H47</f>
        <v>39215</v>
      </c>
      <c r="G47" s="11">
        <f>+G48</f>
        <v>17477</v>
      </c>
      <c r="H47" s="11">
        <f>+H48</f>
        <v>21738</v>
      </c>
      <c r="I47" s="11">
        <f>+I48</f>
        <v>4303</v>
      </c>
      <c r="J47" s="11">
        <f>+J48</f>
        <v>0</v>
      </c>
      <c r="K47" s="11">
        <f>F47-I47-J47</f>
        <v>34912</v>
      </c>
    </row>
    <row r="48" spans="1:11" s="6" customFormat="1" x14ac:dyDescent="0.25">
      <c r="A48" s="10" t="s">
        <v>127</v>
      </c>
      <c r="B48" s="10" t="s">
        <v>128</v>
      </c>
      <c r="C48" s="10" t="s">
        <v>129</v>
      </c>
      <c r="D48" s="11">
        <f>D49</f>
        <v>39000</v>
      </c>
      <c r="E48" s="11">
        <f>E49</f>
        <v>29000</v>
      </c>
      <c r="F48" s="11">
        <f>G48+H48</f>
        <v>39215</v>
      </c>
      <c r="G48" s="11">
        <f>G49</f>
        <v>17477</v>
      </c>
      <c r="H48" s="11">
        <f>H49</f>
        <v>21738</v>
      </c>
      <c r="I48" s="11">
        <f>I49</f>
        <v>4303</v>
      </c>
      <c r="J48" s="11">
        <f>J49</f>
        <v>0</v>
      </c>
      <c r="K48" s="11">
        <f>F48-I48-J48</f>
        <v>34912</v>
      </c>
    </row>
    <row r="49" spans="1:11" s="6" customFormat="1" ht="22.5" x14ac:dyDescent="0.25">
      <c r="A49" s="10" t="s">
        <v>130</v>
      </c>
      <c r="B49" s="10" t="s">
        <v>131</v>
      </c>
      <c r="C49" s="10" t="s">
        <v>132</v>
      </c>
      <c r="D49" s="11">
        <v>39000</v>
      </c>
      <c r="E49" s="11">
        <v>29000</v>
      </c>
      <c r="F49" s="11">
        <f>G49+H49</f>
        <v>39215</v>
      </c>
      <c r="G49" s="11">
        <v>17477</v>
      </c>
      <c r="H49" s="11">
        <v>21738</v>
      </c>
      <c r="I49" s="11">
        <v>4303</v>
      </c>
      <c r="J49" s="11">
        <v>0</v>
      </c>
      <c r="K49" s="11">
        <f>F49-I49-J49</f>
        <v>34912</v>
      </c>
    </row>
    <row r="50" spans="1:11" s="6" customFormat="1" ht="22.5" x14ac:dyDescent="0.25">
      <c r="A50" s="10" t="s">
        <v>133</v>
      </c>
      <c r="B50" s="10" t="s">
        <v>134</v>
      </c>
      <c r="C50" s="10" t="s">
        <v>135</v>
      </c>
      <c r="D50" s="11">
        <f>+D51+D53+D56</f>
        <v>43000</v>
      </c>
      <c r="E50" s="11">
        <f>+E51+E53+E56</f>
        <v>22000</v>
      </c>
      <c r="F50" s="11">
        <f>G50+H50</f>
        <v>369387</v>
      </c>
      <c r="G50" s="11">
        <f>+G51+G53+G56</f>
        <v>295007</v>
      </c>
      <c r="H50" s="11">
        <f>+H51+H53+H56</f>
        <v>74380</v>
      </c>
      <c r="I50" s="11">
        <f>+I51+I53+I56</f>
        <v>57504</v>
      </c>
      <c r="J50" s="11">
        <f>+J51+J53+J56</f>
        <v>0</v>
      </c>
      <c r="K50" s="11">
        <f>F50-I50-J50</f>
        <v>311883</v>
      </c>
    </row>
    <row r="51" spans="1:11" s="6" customFormat="1" ht="22.5" x14ac:dyDescent="0.25">
      <c r="A51" s="10" t="s">
        <v>136</v>
      </c>
      <c r="B51" s="10" t="s">
        <v>137</v>
      </c>
      <c r="C51" s="10" t="s">
        <v>138</v>
      </c>
      <c r="D51" s="11">
        <f>D52</f>
        <v>3000</v>
      </c>
      <c r="E51" s="11">
        <f>E52</f>
        <v>2000</v>
      </c>
      <c r="F51" s="11">
        <f>G51+H51</f>
        <v>3774</v>
      </c>
      <c r="G51" s="11">
        <f>G52</f>
        <v>0</v>
      </c>
      <c r="H51" s="11">
        <f>H52</f>
        <v>3774</v>
      </c>
      <c r="I51" s="11">
        <f>I52</f>
        <v>3774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139</v>
      </c>
      <c r="B52" s="10" t="s">
        <v>140</v>
      </c>
      <c r="C52" s="10" t="s">
        <v>141</v>
      </c>
      <c r="D52" s="11">
        <v>3000</v>
      </c>
      <c r="E52" s="11">
        <v>2000</v>
      </c>
      <c r="F52" s="11">
        <f>G52+H52</f>
        <v>3774</v>
      </c>
      <c r="G52" s="11">
        <v>0</v>
      </c>
      <c r="H52" s="11">
        <v>3774</v>
      </c>
      <c r="I52" s="11">
        <v>3774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142</v>
      </c>
      <c r="B53" s="10" t="s">
        <v>143</v>
      </c>
      <c r="C53" s="10" t="s">
        <v>144</v>
      </c>
      <c r="D53" s="11">
        <f>D54</f>
        <v>40000</v>
      </c>
      <c r="E53" s="11">
        <f>E54</f>
        <v>20000</v>
      </c>
      <c r="F53" s="11">
        <f>G53+H53</f>
        <v>320221</v>
      </c>
      <c r="G53" s="11">
        <f>G54</f>
        <v>295007</v>
      </c>
      <c r="H53" s="11">
        <f>H54</f>
        <v>25214</v>
      </c>
      <c r="I53" s="11">
        <f>I54</f>
        <v>8338</v>
      </c>
      <c r="J53" s="11">
        <f>J54</f>
        <v>0</v>
      </c>
      <c r="K53" s="11">
        <f>F53-I53-J53</f>
        <v>311883</v>
      </c>
    </row>
    <row r="54" spans="1:11" s="6" customFormat="1" ht="22.5" x14ac:dyDescent="0.25">
      <c r="A54" s="10" t="s">
        <v>145</v>
      </c>
      <c r="B54" s="10" t="s">
        <v>146</v>
      </c>
      <c r="C54" s="10" t="s">
        <v>147</v>
      </c>
      <c r="D54" s="11">
        <f>D55</f>
        <v>40000</v>
      </c>
      <c r="E54" s="11">
        <f>E55</f>
        <v>20000</v>
      </c>
      <c r="F54" s="11">
        <f>G54+H54</f>
        <v>320221</v>
      </c>
      <c r="G54" s="11">
        <f>G55</f>
        <v>295007</v>
      </c>
      <c r="H54" s="11">
        <f>H55</f>
        <v>25214</v>
      </c>
      <c r="I54" s="11">
        <f>I55</f>
        <v>8338</v>
      </c>
      <c r="J54" s="11">
        <f>J55</f>
        <v>0</v>
      </c>
      <c r="K54" s="11">
        <f>F54-I54-J54</f>
        <v>311883</v>
      </c>
    </row>
    <row r="55" spans="1:11" s="6" customFormat="1" ht="22.5" x14ac:dyDescent="0.25">
      <c r="A55" s="10" t="s">
        <v>148</v>
      </c>
      <c r="B55" s="10" t="s">
        <v>149</v>
      </c>
      <c r="C55" s="10" t="s">
        <v>150</v>
      </c>
      <c r="D55" s="11">
        <v>40000</v>
      </c>
      <c r="E55" s="11">
        <v>20000</v>
      </c>
      <c r="F55" s="11">
        <f>G55+H55</f>
        <v>320221</v>
      </c>
      <c r="G55" s="11">
        <v>295007</v>
      </c>
      <c r="H55" s="11">
        <v>25214</v>
      </c>
      <c r="I55" s="11">
        <v>8338</v>
      </c>
      <c r="J55" s="11">
        <v>0</v>
      </c>
      <c r="K55" s="11">
        <f>F55-I55-J55</f>
        <v>311883</v>
      </c>
    </row>
    <row r="56" spans="1:11" s="6" customFormat="1" ht="33" x14ac:dyDescent="0.25">
      <c r="A56" s="10" t="s">
        <v>151</v>
      </c>
      <c r="B56" s="10" t="s">
        <v>152</v>
      </c>
      <c r="C56" s="10" t="s">
        <v>153</v>
      </c>
      <c r="D56" s="11">
        <f>+D57</f>
        <v>0</v>
      </c>
      <c r="E56" s="11">
        <f>+E57</f>
        <v>0</v>
      </c>
      <c r="F56" s="11">
        <f>G56+H56</f>
        <v>45392</v>
      </c>
      <c r="G56" s="11">
        <f>+G57</f>
        <v>0</v>
      </c>
      <c r="H56" s="11">
        <f>+H57</f>
        <v>45392</v>
      </c>
      <c r="I56" s="11">
        <f>+I57</f>
        <v>45392</v>
      </c>
      <c r="J56" s="11">
        <f>+J57</f>
        <v>0</v>
      </c>
      <c r="K56" s="11">
        <f>F56-I56-J56</f>
        <v>0</v>
      </c>
    </row>
    <row r="57" spans="1:11" s="6" customFormat="1" x14ac:dyDescent="0.25">
      <c r="A57" s="10" t="s">
        <v>154</v>
      </c>
      <c r="B57" s="10" t="s">
        <v>155</v>
      </c>
      <c r="C57" s="10" t="s">
        <v>156</v>
      </c>
      <c r="D57" s="11">
        <v>0</v>
      </c>
      <c r="E57" s="11">
        <v>0</v>
      </c>
      <c r="F57" s="11">
        <f>G57+H57</f>
        <v>45392</v>
      </c>
      <c r="G57" s="11">
        <v>0</v>
      </c>
      <c r="H57" s="11">
        <v>45392</v>
      </c>
      <c r="I57" s="11">
        <v>45392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157</v>
      </c>
      <c r="B58" s="10" t="s">
        <v>158</v>
      </c>
      <c r="C58" s="10" t="s">
        <v>159</v>
      </c>
      <c r="D58" s="11">
        <v>-345500</v>
      </c>
      <c r="E58" s="11">
        <v>-87760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160</v>
      </c>
      <c r="B59" s="10" t="s">
        <v>161</v>
      </c>
      <c r="C59" s="10" t="s">
        <v>162</v>
      </c>
      <c r="D59" s="11">
        <v>345500</v>
      </c>
      <c r="E59" s="11">
        <v>87760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163</v>
      </c>
      <c r="B60" s="10" t="s">
        <v>164</v>
      </c>
      <c r="C60" s="10" t="s">
        <v>165</v>
      </c>
      <c r="D60" s="11">
        <f>D61</f>
        <v>0</v>
      </c>
      <c r="E60" s="11">
        <f>E61</f>
        <v>0</v>
      </c>
      <c r="F60" s="11">
        <f>G60+H60</f>
        <v>8232</v>
      </c>
      <c r="G60" s="11">
        <f>G61</f>
        <v>0</v>
      </c>
      <c r="H60" s="11">
        <f>H61</f>
        <v>8232</v>
      </c>
      <c r="I60" s="11">
        <f>I61</f>
        <v>8232</v>
      </c>
      <c r="J60" s="11">
        <f>J61</f>
        <v>0</v>
      </c>
      <c r="K60" s="11">
        <f>F60-I60-J60</f>
        <v>0</v>
      </c>
    </row>
    <row r="61" spans="1:11" s="6" customFormat="1" ht="33" x14ac:dyDescent="0.25">
      <c r="A61" s="10" t="s">
        <v>166</v>
      </c>
      <c r="B61" s="10" t="s">
        <v>167</v>
      </c>
      <c r="C61" s="10" t="s">
        <v>168</v>
      </c>
      <c r="D61" s="11">
        <f>D62</f>
        <v>0</v>
      </c>
      <c r="E61" s="11">
        <f>E62</f>
        <v>0</v>
      </c>
      <c r="F61" s="11">
        <f>G61+H61</f>
        <v>8232</v>
      </c>
      <c r="G61" s="11">
        <f>G62</f>
        <v>0</v>
      </c>
      <c r="H61" s="11">
        <f>H62</f>
        <v>8232</v>
      </c>
      <c r="I61" s="11">
        <f>I62</f>
        <v>8232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169</v>
      </c>
      <c r="B62" s="10" t="s">
        <v>170</v>
      </c>
      <c r="C62" s="10" t="s">
        <v>171</v>
      </c>
      <c r="D62" s="11">
        <v>0</v>
      </c>
      <c r="E62" s="11">
        <v>0</v>
      </c>
      <c r="F62" s="11">
        <f>G62+H62</f>
        <v>8232</v>
      </c>
      <c r="G62" s="11">
        <v>0</v>
      </c>
      <c r="H62" s="11">
        <v>8232</v>
      </c>
      <c r="I62" s="11">
        <v>8232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172</v>
      </c>
      <c r="B63" s="10" t="s">
        <v>173</v>
      </c>
      <c r="C63" s="10" t="s">
        <v>174</v>
      </c>
      <c r="D63" s="11">
        <f>D64</f>
        <v>3704</v>
      </c>
      <c r="E63" s="11">
        <f>E64</f>
        <v>3704</v>
      </c>
      <c r="F63" s="11">
        <f>G63+H63</f>
        <v>3704</v>
      </c>
      <c r="G63" s="11">
        <f>G64</f>
        <v>0</v>
      </c>
      <c r="H63" s="11">
        <f>H64</f>
        <v>3704</v>
      </c>
      <c r="I63" s="11">
        <f>I64</f>
        <v>3704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175</v>
      </c>
      <c r="B64" s="10" t="s">
        <v>176</v>
      </c>
      <c r="C64" s="10" t="s">
        <v>177</v>
      </c>
      <c r="D64" s="11">
        <f>D65</f>
        <v>3704</v>
      </c>
      <c r="E64" s="11">
        <f>E65</f>
        <v>3704</v>
      </c>
      <c r="F64" s="11">
        <f>G64+H64</f>
        <v>3704</v>
      </c>
      <c r="G64" s="11">
        <f>G65</f>
        <v>0</v>
      </c>
      <c r="H64" s="11">
        <f>H65</f>
        <v>3704</v>
      </c>
      <c r="I64" s="11">
        <f>I65</f>
        <v>3704</v>
      </c>
      <c r="J64" s="11">
        <f>J65</f>
        <v>0</v>
      </c>
      <c r="K64" s="11">
        <f>F64-I64-J64</f>
        <v>0</v>
      </c>
    </row>
    <row r="65" spans="1:12" s="6" customFormat="1" ht="75" x14ac:dyDescent="0.25">
      <c r="A65" s="10" t="s">
        <v>178</v>
      </c>
      <c r="B65" s="10" t="s">
        <v>179</v>
      </c>
      <c r="C65" s="10" t="s">
        <v>180</v>
      </c>
      <c r="D65" s="11">
        <f>+D66</f>
        <v>3704</v>
      </c>
      <c r="E65" s="11">
        <f>+E66</f>
        <v>3704</v>
      </c>
      <c r="F65" s="11">
        <f>G65+H65</f>
        <v>3704</v>
      </c>
      <c r="G65" s="11">
        <f>+G66</f>
        <v>0</v>
      </c>
      <c r="H65" s="11">
        <f>+H66</f>
        <v>3704</v>
      </c>
      <c r="I65" s="11">
        <f>+I66</f>
        <v>3704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181</v>
      </c>
      <c r="B66" s="10" t="s">
        <v>182</v>
      </c>
      <c r="C66" s="10" t="s">
        <v>183</v>
      </c>
      <c r="D66" s="11">
        <v>3704</v>
      </c>
      <c r="E66" s="11">
        <v>3704</v>
      </c>
      <c r="F66" s="11">
        <f>G66+H66</f>
        <v>3704</v>
      </c>
      <c r="G66" s="11">
        <v>0</v>
      </c>
      <c r="H66" s="11">
        <v>3704</v>
      </c>
      <c r="I66" s="11">
        <v>3704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184</v>
      </c>
      <c r="B68" s="13"/>
      <c r="C68" s="13"/>
      <c r="D68" s="13"/>
      <c r="E68" s="13" t="s">
        <v>186</v>
      </c>
      <c r="F68" s="13"/>
      <c r="G68" s="13"/>
      <c r="H68" s="13"/>
      <c r="I68" s="13" t="s">
        <v>187</v>
      </c>
      <c r="J68" s="13"/>
      <c r="K68" s="13"/>
      <c r="L68" s="13"/>
    </row>
    <row r="69" spans="1:12" x14ac:dyDescent="0.25">
      <c r="A69" s="3" t="s">
        <v>185</v>
      </c>
      <c r="B69" s="3"/>
      <c r="C69" s="3"/>
      <c r="D69" s="3"/>
      <c r="E69" s="3" t="s">
        <v>186</v>
      </c>
      <c r="F69" s="3"/>
      <c r="G69" s="3"/>
      <c r="H69" s="3"/>
      <c r="I69" s="3" t="s">
        <v>188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5">
    <mergeCell ref="K8:K11"/>
    <mergeCell ref="A68:D68"/>
    <mergeCell ref="A69:D69"/>
    <mergeCell ref="E68:H68"/>
    <mergeCell ref="E69:H69"/>
    <mergeCell ref="I68:L68"/>
    <mergeCell ref="I69:L69"/>
    <mergeCell ref="F8:H8"/>
    <mergeCell ref="F9:F11"/>
    <mergeCell ref="G9:G11"/>
    <mergeCell ref="H9:H11"/>
    <mergeCell ref="I8:I11"/>
    <mergeCell ref="J8:J11"/>
    <mergeCell ref="A8:B11"/>
    <mergeCell ref="A12:B12"/>
    <mergeCell ref="C8:C11"/>
    <mergeCell ref="D8:E8"/>
    <mergeCell ref="D9:D11"/>
    <mergeCell ref="E9:E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2016-08-01T09:17:47Z</dcterms:created>
  <dcterms:modified xsi:type="dcterms:W3CDTF">2016-08-01T09:17:49Z</dcterms:modified>
</cp:coreProperties>
</file>